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<sst xmlns="http://schemas.openxmlformats.org/spreadsheetml/2006/main" count="1197" uniqueCount="271">
  <si>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</si>
  <si>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</si>
  <si>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</si>
  <si>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</si>
  <si>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</si>
  <si>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</si>
  <si>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</si>
  <si>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</si>
  <si>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</si>
  <si>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</si>
  <si>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</si>
  <si>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</si>
  <si>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</si>
  <si>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</si>
  <si>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</si>
  <si>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</si>
  <si>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</si>
  <si>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</si>
  <si>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</si>
  <si>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</si>
  <si>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</si>
  <si>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</si>
  <si>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</si>
  <si>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</si>
  <si>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</si>
  <si>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</si>
  <si>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</si>
  <si>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</si>
  <si>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</si>
  <si>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</si>
  <si>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</si>
  <si>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</si>
  <si>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</si>
  <si>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</si>
  <si>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</si>
  <si>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</si>
  <si>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</si>
  <si>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</si>
  <si>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</si>
  <si>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</si>
  <si>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</si>
  <si>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</si>
  <si>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</si>
  <si>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</si>
  <si>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</si>
  <si>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</si>
  <si>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</si>
  <si>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</si>
  <si>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</si>
  <si>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</si>
  <si>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</si>
  <si>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</si>
  <si>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</si>
  <si>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</si>
  <si>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</si>
  <si>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</si>
  <si>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</si>
  <si>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</si>
  <si>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</si>
  <si>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</si>
  <si>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</si>
  <si>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</si>
  <si>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</si>
  <si>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</si>
  <si>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</si>
  <si>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</si>
  <si>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</si>
  <si>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</si>
  <si>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</si>
  <si>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</si>
  <si>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</si>
  <si>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</si>
  <si>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</si>
  <si>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</si>
  <si>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</si>
  <si>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</si>
  <si>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</si>
  <si>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</si>
  <si>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</si>
  <si>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米</t>
  </si>
  <si>
    <t>雑品</t>
  </si>
  <si>
    <t>化学繊維織物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</si>
  <si>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</si>
  <si>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</si>
  <si>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</si>
  <si>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</si>
  <si>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</si>
  <si>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</si>
  <si>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</si>
  <si>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</si>
  <si>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</si>
  <si>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</si>
  <si>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</si>
  <si>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</si>
  <si>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</si>
  <si>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</si>
  <si>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</si>
  <si>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</si>
  <si>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</si>
  <si>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</si>
  <si>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</si>
  <si>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</si>
  <si>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</si>
  <si>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</si>
  <si>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</si>
  <si>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</si>
  <si>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</si>
  <si>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</si>
  <si>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</si>
  <si>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</si>
  <si>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</si>
  <si>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</si>
  <si>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</si>
  <si>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</si>
  <si>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</si>
  <si>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</si>
  <si>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</si>
  <si>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</si>
  <si>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</si>
  <si>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</si>
  <si>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</si>
  <si>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</si>
  <si>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</si>
  <si>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</si>
  <si>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</si>
  <si>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</si>
  <si>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</si>
  <si>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</si>
  <si>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</si>
  <si>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</si>
  <si>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</si>
  <si>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</si>
  <si>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</si>
  <si>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</si>
  <si>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</si>
  <si>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</si>
  <si>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</si>
  <si>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</si>
  <si>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</si>
  <si>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</si>
  <si>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</si>
  <si>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</si>
  <si>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</si>
  <si>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</si>
  <si>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</si>
  <si>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</si>
  <si>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</si>
  <si>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</si>
  <si>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</si>
  <si>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</si>
  <si>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</si>
  <si>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</si>
  <si>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その他の化学工業品</t>
  </si>
  <si>
    <t>電気機械</t>
  </si>
  <si>
    <t>その他の製造工業品</t>
  </si>
  <si>
    <t>缶詰・びん詰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</si>
  <si>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</si>
  <si>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</si>
  <si>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</si>
  <si>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</si>
  <si>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</si>
  <si>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</si>
  <si>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</si>
  <si>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その他の日用品</t>
  </si>
  <si>
    <t>その他の食料工業品</t>
  </si>
  <si>
    <t>飲料</t>
  </si>
  <si>
    <t>平成１8年</t>
  </si>
  <si>
    <t>その他の日用品</t>
  </si>
  <si>
    <t>その他の化学工業品</t>
  </si>
  <si>
    <t>その他の日用品</t>
  </si>
  <si>
    <t>その他の化学工業品</t>
  </si>
  <si>
    <t>合成樹脂</t>
  </si>
  <si>
    <t>その他の農産物</t>
  </si>
  <si>
    <t>その他の日用品</t>
  </si>
  <si>
    <t>その他の製造工業品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</si>
  <si>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</si>
  <si>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</si>
  <si>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</si>
  <si>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</si>
  <si>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</si>
  <si>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</si>
  <si>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</si>
  <si>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</si>
  <si>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</si>
  <si>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</si>
  <si>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</si>
  <si>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</si>
  <si>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</si>
  <si>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</si>
  <si>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</si>
  <si>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</si>
  <si>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</si>
  <si>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</si>
  <si>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</si>
  <si>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</si>
  <si>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</si>
  <si>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</si>
  <si>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</si>
  <si>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</si>
  <si>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</si>
  <si>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</si>
  <si>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</si>
  <si>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</si>
  <si>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</si>
  <si>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</si>
  <si>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</si>
  <si>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</si>
  <si>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</si>
  <si>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</si>
  <si>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</si>
  <si>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</si>
  <si>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</si>
  <si>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</si>
  <si>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</si>
  <si>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</si>
  <si>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</si>
  <si>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</si>
  <si>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</si>
  <si>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</si>
  <si>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</si>
  <si>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</si>
  <si>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</si>
  <si>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</si>
  <si>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</si>
  <si>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</si>
  <si>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</si>
  <si>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</si>
  <si>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</si>
  <si>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</si>
  <si>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</si>
  <si>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</si>
  <si>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</si>
  <si>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</si>
  <si>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</si>
  <si>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</si>
  <si>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</si>
  <si>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</si>
  <si>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</si>
  <si>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</si>
  <si>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</si>
  <si>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</si>
  <si>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</si>
  <si>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</si>
  <si>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</si>
  <si>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その他の織物</t>
  </si>
  <si>
    <t>麦</t>
  </si>
  <si>
    <t>飲料</t>
  </si>
  <si>
    <t>米</t>
  </si>
  <si>
    <t>非鉄金属</t>
  </si>
  <si>
    <t>電気機械</t>
  </si>
  <si>
    <t>化学肥料</t>
  </si>
  <si>
    <t>缶詰・びん詰</t>
  </si>
  <si>
    <t>豆</t>
  </si>
  <si>
    <t>合成樹脂</t>
  </si>
  <si>
    <t>鉄鋼</t>
  </si>
  <si>
    <t>その他の織物</t>
  </si>
  <si>
    <t>その他の機械</t>
  </si>
  <si>
    <t>9，531 ㎡</t>
  </si>
  <si>
    <t>（平成１8年　8月分倉庫統計）</t>
  </si>
  <si>
    <t>平成18年8月</t>
  </si>
  <si>
    <t>4，785　㎡</t>
  </si>
  <si>
    <r>
      <t>123，923 m</t>
    </r>
    <r>
      <rPr>
        <sz val="8"/>
        <rFont val="ＭＳ Ｐゴシック"/>
        <family val="3"/>
      </rPr>
      <t>3</t>
    </r>
  </si>
  <si>
    <t>6，239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</si>
  <si>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</si>
  <si>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合計</t>
  </si>
  <si>
    <t>前月</t>
  </si>
  <si>
    <t>　　　　　　　　　　　　平成１８年８月末上位１０品目保管残高（県合計）　　　　　　　　　　静岡県倉庫協会</t>
  </si>
  <si>
    <t>缶詰・びん詰</t>
  </si>
  <si>
    <t>その他の窯業品</t>
  </si>
  <si>
    <t>その他の化学工業品</t>
  </si>
  <si>
    <t>ゴム製品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</si>
</sst>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25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3" fillId="0" borderId="1" xfId="16" applyFont="1" applyBorder="1" applyAlignment="1">
      <alignment/>
    </xf>
    <xf numFmtId="0" fontId="33" fillId="0" borderId="1" xfId="0" applyFont="1" applyFill="1" applyBorder="1" applyAlignment="1">
      <alignment/>
    </xf>
    <xf numFmtId="38" fontId="33" fillId="0" borderId="1" xfId="16" applyFont="1" applyFill="1" applyBorder="1" applyAlignment="1">
      <alignment/>
    </xf>
    <xf numFmtId="0" fontId="34" fillId="0" borderId="0" xfId="0" applyFont="1" applyAlignment="1">
      <alignment/>
    </xf>
    <xf numFmtId="38" fontId="34" fillId="0" borderId="1" xfId="16" applyFont="1" applyBorder="1" applyAlignment="1">
      <alignment/>
    </xf>
    <xf numFmtId="38" fontId="34" fillId="0" borderId="12" xfId="16" applyFont="1" applyBorder="1" applyAlignment="1">
      <alignment/>
    </xf>
    <xf numFmtId="38" fontId="34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38" fontId="33" fillId="0" borderId="12" xfId="16" applyFont="1" applyFill="1" applyBorder="1" applyAlignment="1">
      <alignment/>
    </xf>
    <xf numFmtId="38" fontId="33" fillId="0" borderId="16" xfId="16" applyFont="1" applyFill="1" applyBorder="1" applyAlignment="1">
      <alignment/>
    </xf>
    <xf numFmtId="38" fontId="33" fillId="0" borderId="12" xfId="16" applyFont="1" applyBorder="1" applyAlignment="1">
      <alignment/>
    </xf>
    <xf numFmtId="38" fontId="34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4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3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8" fontId="33" fillId="0" borderId="2" xfId="16" applyFont="1" applyFill="1" applyBorder="1" applyAlignment="1">
      <alignment/>
    </xf>
    <xf numFmtId="0" fontId="0" fillId="0" borderId="31" xfId="0" applyBorder="1" applyAlignment="1">
      <alignment horizontal="center"/>
    </xf>
    <xf numFmtId="38" fontId="0" fillId="0" borderId="32" xfId="16" applyBorder="1" applyAlignment="1">
      <alignment/>
    </xf>
    <xf numFmtId="0" fontId="18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38" fontId="34" fillId="0" borderId="2" xfId="16" applyFont="1" applyBorder="1" applyAlignment="1">
      <alignment/>
    </xf>
    <xf numFmtId="38" fontId="34" fillId="0" borderId="32" xfId="16" applyFont="1" applyBorder="1" applyAlignment="1">
      <alignment/>
    </xf>
    <xf numFmtId="0" fontId="37" fillId="0" borderId="0" xfId="0" applyFont="1" applyAlignment="1">
      <alignment/>
    </xf>
    <xf numFmtId="38" fontId="37" fillId="0" borderId="1" xfId="16" applyFont="1" applyFill="1" applyBorder="1" applyAlignment="1">
      <alignment/>
    </xf>
    <xf numFmtId="38" fontId="37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3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4" xfId="0" applyNumberFormat="1" applyBorder="1" applyAlignment="1">
      <alignment/>
    </xf>
    <xf numFmtId="38" fontId="0" fillId="0" borderId="34" xfId="0" applyNumberFormat="1" applyFont="1" applyBorder="1" applyAlignment="1">
      <alignment/>
    </xf>
    <xf numFmtId="38" fontId="2" fillId="0" borderId="34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5" xfId="0" applyBorder="1" applyAlignment="1">
      <alignment/>
    </xf>
    <xf numFmtId="38" fontId="0" fillId="0" borderId="35" xfId="16" applyBorder="1" applyAlignment="1">
      <alignment/>
    </xf>
    <xf numFmtId="181" fontId="0" fillId="3" borderId="36" xfId="0" applyNumberFormat="1" applyFill="1" applyBorder="1" applyAlignment="1">
      <alignment/>
    </xf>
    <xf numFmtId="38" fontId="0" fillId="3" borderId="36" xfId="16" applyFill="1" applyBorder="1" applyAlignment="1">
      <alignment/>
    </xf>
    <xf numFmtId="38" fontId="0" fillId="3" borderId="36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7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3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8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3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3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4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4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3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5" xfId="0" applyFont="1" applyBorder="1" applyAlignment="1">
      <alignment/>
    </xf>
    <xf numFmtId="38" fontId="0" fillId="0" borderId="35" xfId="16" applyBorder="1" applyAlignment="1">
      <alignment/>
    </xf>
    <xf numFmtId="178" fontId="2" fillId="0" borderId="35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31" xfId="0" applyBorder="1" applyAlignment="1">
      <alignment/>
    </xf>
    <xf numFmtId="38" fontId="0" fillId="0" borderId="35" xfId="0" applyNumberFormat="1" applyBorder="1" applyAlignment="1">
      <alignment/>
    </xf>
    <xf numFmtId="0" fontId="14" fillId="0" borderId="34" xfId="0" applyFont="1" applyBorder="1" applyAlignment="1">
      <alignment horizontal="center"/>
    </xf>
    <xf numFmtId="178" fontId="0" fillId="0" borderId="35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38" fontId="40" fillId="0" borderId="1" xfId="16" applyFont="1" applyBorder="1" applyAlignment="1">
      <alignment/>
    </xf>
    <xf numFmtId="38" fontId="40" fillId="0" borderId="12" xfId="16" applyFont="1" applyBorder="1" applyAlignment="1">
      <alignment/>
    </xf>
    <xf numFmtId="38" fontId="40" fillId="0" borderId="0" xfId="16" applyFont="1" applyAlignment="1">
      <alignment/>
    </xf>
    <xf numFmtId="178" fontId="0" fillId="0" borderId="35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41" fillId="2" borderId="4" xfId="16" applyFont="1" applyFill="1" applyBorder="1" applyAlignment="1">
      <alignment/>
    </xf>
    <xf numFmtId="38" fontId="41" fillId="2" borderId="9" xfId="16" applyFont="1" applyFill="1" applyBorder="1" applyAlignment="1">
      <alignment/>
    </xf>
    <xf numFmtId="38" fontId="41" fillId="2" borderId="5" xfId="16" applyFont="1" applyFill="1" applyBorder="1" applyAlignment="1">
      <alignment/>
    </xf>
    <xf numFmtId="0" fontId="4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34" fillId="0" borderId="1" xfId="0" applyFont="1" applyBorder="1" applyAlignment="1">
      <alignment/>
    </xf>
    <xf numFmtId="38" fontId="41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9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distributed"/>
    </xf>
    <xf numFmtId="0" fontId="52" fillId="0" borderId="30" xfId="0" applyFont="1" applyBorder="1" applyAlignment="1">
      <alignment/>
    </xf>
    <xf numFmtId="0" fontId="52" fillId="0" borderId="0" xfId="0" applyFont="1" applyAlignment="1">
      <alignment/>
    </xf>
    <xf numFmtId="58" fontId="54" fillId="0" borderId="14" xfId="0" applyNumberFormat="1" applyFont="1" applyBorder="1" applyAlignment="1">
      <alignment/>
    </xf>
    <xf numFmtId="58" fontId="54" fillId="0" borderId="0" xfId="0" applyNumberFormat="1" applyFont="1" applyBorder="1" applyAlignment="1">
      <alignment/>
    </xf>
    <xf numFmtId="58" fontId="54" fillId="0" borderId="30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0" xfId="0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0" xfId="0" applyFont="1" applyFill="1" applyAlignment="1">
      <alignment horizontal="left"/>
    </xf>
    <xf numFmtId="58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49" fillId="0" borderId="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6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2" fillId="7" borderId="0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52" fillId="11" borderId="0" xfId="0" applyFont="1" applyFill="1" applyBorder="1" applyAlignment="1">
      <alignment horizontal="center"/>
    </xf>
    <xf numFmtId="0" fontId="52" fillId="12" borderId="0" xfId="0" applyFont="1" applyFill="1" applyBorder="1" applyAlignment="1">
      <alignment horizontal="center"/>
    </xf>
    <xf numFmtId="0" fontId="52" fillId="13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2" fillId="14" borderId="0" xfId="0" applyFont="1" applyFill="1" applyBorder="1" applyAlignment="1">
      <alignment horizontal="center"/>
    </xf>
    <xf numFmtId="58" fontId="54" fillId="0" borderId="0" xfId="0" applyNumberFormat="1" applyFont="1" applyBorder="1" applyAlignment="1">
      <alignment horizontal="center"/>
    </xf>
    <xf numFmtId="0" fontId="55" fillId="15" borderId="0" xfId="0" applyFont="1" applyFill="1" applyBorder="1" applyAlignment="1">
      <alignment horizontal="center"/>
    </xf>
    <xf numFmtId="0" fontId="52" fillId="16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17" borderId="0" xfId="0" applyFont="1" applyFill="1" applyBorder="1" applyAlignment="1">
      <alignment horizontal="center"/>
    </xf>
    <xf numFmtId="0" fontId="55" fillId="18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19" borderId="0" xfId="0" applyFont="1" applyFill="1" applyBorder="1" applyAlignment="1">
      <alignment horizontal="center"/>
    </xf>
    <xf numFmtId="0" fontId="52" fillId="0" borderId="9" xfId="0" applyFont="1" applyBorder="1" applyAlignment="1">
      <alignment/>
    </xf>
    <xf numFmtId="0" fontId="52" fillId="0" borderId="38" xfId="0" applyFont="1" applyBorder="1" applyAlignment="1">
      <alignment horizontal="center"/>
    </xf>
    <xf numFmtId="0" fontId="52" fillId="0" borderId="38" xfId="0" applyFont="1" applyBorder="1" applyAlignment="1">
      <alignment horizontal="left"/>
    </xf>
    <xf numFmtId="0" fontId="52" fillId="0" borderId="38" xfId="0" applyFont="1" applyBorder="1" applyAlignment="1">
      <alignment/>
    </xf>
    <xf numFmtId="0" fontId="52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9" fillId="0" borderId="0" xfId="0" applyFont="1" applyFill="1" applyBorder="1" applyAlignment="1">
      <alignment horizontal="left"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vertical="top"/>
    </xf>
    <xf numFmtId="0" fontId="5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5" xfId="0" applyNumberFormat="1" applyFill="1" applyBorder="1" applyAlignment="1">
      <alignment/>
    </xf>
    <xf numFmtId="0" fontId="0" fillId="6" borderId="35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0" xfId="16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6" xfId="16" applyBorder="1" applyAlignment="1">
      <alignment/>
    </xf>
    <xf numFmtId="0" fontId="0" fillId="0" borderId="10" xfId="0" applyBorder="1" applyAlignment="1">
      <alignment/>
    </xf>
    <xf numFmtId="38" fontId="0" fillId="0" borderId="2" xfId="16" applyBorder="1" applyAlignment="1">
      <alignment/>
    </xf>
    <xf numFmtId="38" fontId="0" fillId="0" borderId="11" xfId="16" applyBorder="1" applyAlignment="1">
      <alignment/>
    </xf>
    <xf numFmtId="0" fontId="0" fillId="6" borderId="4" xfId="0" applyFont="1" applyFill="1" applyBorder="1" applyAlignment="1">
      <alignment horizontal="center"/>
    </xf>
    <xf numFmtId="38" fontId="0" fillId="0" borderId="13" xfId="16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6" borderId="1" xfId="16" applyFill="1" applyBorder="1" applyAlignment="1">
      <alignment/>
    </xf>
    <xf numFmtId="0" fontId="11" fillId="0" borderId="0" xfId="0" applyFont="1" applyAlignment="1">
      <alignment horizontal="center"/>
    </xf>
    <xf numFmtId="38" fontId="34" fillId="0" borderId="13" xfId="16" applyFont="1" applyBorder="1" applyAlignment="1">
      <alignment/>
    </xf>
    <xf numFmtId="38" fontId="0" fillId="0" borderId="26" xfId="16" applyBorder="1" applyAlignment="1">
      <alignment/>
    </xf>
    <xf numFmtId="178" fontId="0" fillId="0" borderId="1" xfId="0" applyNumberFormat="1" applyFont="1" applyFill="1" applyBorder="1" applyAlignment="1">
      <alignment/>
    </xf>
    <xf numFmtId="0" fontId="50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1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平成18年8月所管面積（1～3類）と保管残高の推移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26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東部支部平成１8年8月入庫高上位１０品目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7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475"/>
          <c:y val="0.17525"/>
          <c:w val="0.104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5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25"/>
          <c:y val="0.19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清水支部平成１8年8月入庫高上位１０品目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4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20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8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13775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西部支部平成１8年8月入庫高上位１０品目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9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25"/>
          <c:y val="0.150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9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75"/>
          <c:y val="0.043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平成１7年8月保管残高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平成１8年8月保管残高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東部支部平成１8年8月保管残高上位１０品目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5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富士支部平成１8年8月保管残高上位１０品目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2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4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清水支部平成18年8月保管残高上位１０品目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9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静岡支部平成１8年8月保管残高上位１０品目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156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駿遠支部平成18年8月保管残高上位１０品目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6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西部支部平成18年8月保管残高上位１０品目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9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13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024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934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85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56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59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平成1８年8月倉庫使用状況(1～3類）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6440320"/>
        <c:axId val="13745153"/>
      </c:bar3D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17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670640"/>
        <c:axId val="1926897"/>
      </c:lineChart>
      <c:catAx>
        <c:axId val="76706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342074"/>
        <c:axId val="21860939"/>
      </c:lineChart>
      <c:catAx>
        <c:axId val="173420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20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2530724"/>
        <c:axId val="25905605"/>
      </c:lineChart>
      <c:catAx>
        <c:axId val="625307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8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77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575"/>
          <c:w val="0.97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908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874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75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675"/>
          <c:w val="0.994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5892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5662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029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759,679トン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782，021トン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47625</xdr:rowOff>
    </xdr:from>
    <xdr:to>
      <xdr:col>4</xdr:col>
      <xdr:colOff>152400</xdr:colOff>
      <xdr:row>36</xdr:row>
      <xdr:rowOff>66675</xdr:rowOff>
    </xdr:to>
    <xdr:sp>
      <xdr:nvSpPr>
        <xdr:cNvPr id="6" name="Line 122"/>
        <xdr:cNvSpPr>
          <a:spLocks/>
        </xdr:cNvSpPr>
      </xdr:nvSpPr>
      <xdr:spPr>
        <a:xfrm flipH="1" flipV="1">
          <a:off x="4057650" y="5819775"/>
          <a:ext cx="57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0.014</cdr:y>
    </cdr:from>
    <cdr:to>
      <cdr:x>0.81875</cdr:x>
      <cdr:y>0.0785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0.006</cdr:y>
    </cdr:from>
    <cdr:to>
      <cdr:x>0.97575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0.00875</cdr:y>
    </cdr:from>
    <cdr:to>
      <cdr:x>0.976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0.048</cdr:y>
    </cdr:from>
    <cdr:to>
      <cdr:x>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0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0.55725</cdr:x>
      <cdr:y>0.333</cdr:y>
    </cdr:from>
    <cdr:to>
      <cdr:x>0.69225</cdr:x>
      <cdr:y>0.3765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1666875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0.45925</cdr:x>
      <cdr:y>0.75275</cdr:y>
    </cdr:from>
    <cdr:to>
      <cdr:x>0.56275</cdr:x>
      <cdr:y>0.79625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37814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0.53825</cdr:y>
    </cdr:from>
    <cdr:to>
      <cdr:x>0.63025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3907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1，138，944トン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0.525</cdr:y>
    </cdr:from>
    <cdr:to>
      <cdr:x>0.64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1，097，373トン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0.01425</cdr:y>
    </cdr:from>
    <cdr:to>
      <cdr:x>0.97925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0.009</cdr:y>
    </cdr:from>
    <cdr:to>
      <cdr:x>0.9855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0.76775</cdr:x>
      <cdr:y>0</cdr:y>
    </cdr:from>
    <cdr:to>
      <cdr:x>0.91975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0.021</cdr:y>
    </cdr:from>
    <cdr:to>
      <cdr:x>0.99475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0.6895</cdr:y>
    </cdr:from>
    <cdr:to>
      <cdr:x>1</cdr:x>
      <cdr:y>0.761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0.94225</cdr:x>
      <cdr:y>0.54175</cdr:y>
    </cdr:from>
    <cdr:to>
      <cdr:x>1</cdr:x>
      <cdr:y>0.61325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371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0.94225</cdr:x>
      <cdr:y>0.57825</cdr:y>
    </cdr:from>
    <cdr:to>
      <cdr:x>1</cdr:x>
      <cdr:y>0.64975</cdr:y>
    </cdr:to>
    <cdr:sp>
      <cdr:nvSpPr>
        <cdr:cNvPr id="3" name="TextBox 3"/>
        <cdr:cNvSpPr txBox="1">
          <a:spLocks noChangeArrowheads="1"/>
        </cdr:cNvSpPr>
      </cdr:nvSpPr>
      <cdr:spPr>
        <a:xfrm>
          <a:off x="7067550" y="1457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0.6485</cdr:x>
      <cdr:y>0.5045</cdr:y>
    </cdr:from>
    <cdr:to>
      <cdr:x>0.722</cdr:x>
      <cdr:y>0.576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1276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0.87725</cdr:x>
      <cdr:y>0</cdr:y>
    </cdr:from>
    <cdr:to>
      <cdr:x>1</cdr:x>
      <cdr:y>0.079</cdr:y>
    </cdr:to>
    <cdr:sp>
      <cdr:nvSpPr>
        <cdr:cNvPr id="6" name="TextBox 6"/>
        <cdr:cNvSpPr txBox="1">
          <a:spLocks noChangeArrowheads="1"/>
        </cdr:cNvSpPr>
      </cdr:nvSpPr>
      <cdr:spPr>
        <a:xfrm>
          <a:off x="658177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0.94225</cdr:x>
      <cdr:y>0.61575</cdr:y>
    </cdr:from>
    <cdr:to>
      <cdr:x>1</cdr:x>
      <cdr:y>0.68725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0.6225</cdr:y>
    </cdr:from>
    <cdr:to>
      <cdr:x>1</cdr:x>
      <cdr:y>0.68725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0.66225</cdr:x>
      <cdr:y>0.58525</cdr:y>
    </cdr:from>
    <cdr:to>
      <cdr:x>0.73575</cdr:x>
      <cdr:y>0.65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1628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0.94375</cdr:x>
      <cdr:y>0.44975</cdr:y>
    </cdr:from>
    <cdr:to>
      <cdr:x>1</cdr:x>
      <cdr:y>0.5145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1247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0.94375</cdr:x>
      <cdr:y>0.5175</cdr:y>
    </cdr:from>
    <cdr:to>
      <cdr:x>1</cdr:x>
      <cdr:y>0.58225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0.8625</cdr:x>
      <cdr:y>0.025</cdr:y>
    </cdr:from>
    <cdr:to>
      <cdr:x>0.989</cdr:x>
      <cdr:y>0.09675</cdr:y>
    </cdr:to>
    <cdr:sp>
      <cdr:nvSpPr>
        <cdr:cNvPr id="5" name="TextBox 5"/>
        <cdr:cNvSpPr txBox="1">
          <a:spLocks noChangeArrowheads="1"/>
        </cdr:cNvSpPr>
      </cdr:nvSpPr>
      <cdr:spPr>
        <a:xfrm>
          <a:off x="6486525" y="666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0.94375</cdr:x>
      <cdr:y>0.6905</cdr:y>
    </cdr:from>
    <cdr:to>
      <cdr:x>1</cdr:x>
      <cdr:y>0.75525</cdr:y>
    </cdr:to>
    <cdr:sp>
      <cdr:nvSpPr>
        <cdr:cNvPr id="6" name="TextBox 6"/>
        <cdr:cNvSpPr txBox="1">
          <a:spLocks noChangeArrowheads="1"/>
        </cdr:cNvSpPr>
      </cdr:nvSpPr>
      <cdr:spPr>
        <a:xfrm>
          <a:off x="7096125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0.55375</cdr:y>
    </cdr:from>
    <cdr:to>
      <cdr:x>1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552575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0.93725</cdr:x>
      <cdr:y>0.4195</cdr:y>
    </cdr:from>
    <cdr:to>
      <cdr:x>1</cdr:x>
      <cdr:y>0.484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0.93725</cdr:x>
      <cdr:y>0.487</cdr:y>
    </cdr:from>
    <cdr:to>
      <cdr:x>1</cdr:x>
      <cdr:y>0.5515</cdr:y>
    </cdr:to>
    <cdr:sp>
      <cdr:nvSpPr>
        <cdr:cNvPr id="3" name="TextBox 3"/>
        <cdr:cNvSpPr txBox="1">
          <a:spLocks noChangeArrowheads="1"/>
        </cdr:cNvSpPr>
      </cdr:nvSpPr>
      <cdr:spPr>
        <a:xfrm>
          <a:off x="7058025" y="1362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0.6565</cdr:x>
      <cdr:y>0.38975</cdr:y>
    </cdr:from>
    <cdr:to>
      <cdr:x>0.72975</cdr:x>
      <cdr:y>0.45425</cdr:y>
    </cdr:to>
    <cdr:sp>
      <cdr:nvSpPr>
        <cdr:cNvPr id="4" name="TextBox 4"/>
        <cdr:cNvSpPr txBox="1">
          <a:spLocks noChangeArrowheads="1"/>
        </cdr:cNvSpPr>
      </cdr:nvSpPr>
      <cdr:spPr>
        <a:xfrm>
          <a:off x="4943475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0.92325</cdr:y>
    </cdr:from>
    <cdr:to>
      <cdr:x>1</cdr:x>
      <cdr:y>0.98775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590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0.021</cdr:y>
    </cdr:from>
    <cdr:to>
      <cdr:x>0.99975</cdr:x>
      <cdr:y>0.09225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5715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0.38975</cdr:y>
    </cdr:from>
    <cdr:to>
      <cdr:x>1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0.6835</cdr:y>
    </cdr:from>
    <cdr:to>
      <cdr:x>1</cdr:x>
      <cdr:y>0.7465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1962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0.9205</cdr:y>
    </cdr:from>
    <cdr:to>
      <cdr:x>1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0.592</cdr:y>
    </cdr:from>
    <cdr:to>
      <cdr:x>0.72375</cdr:x>
      <cdr:y>0.655</cdr:y>
    </cdr:to>
    <cdr:sp>
      <cdr:nvSpPr>
        <cdr:cNvPr id="3" name="TextBox 3"/>
        <cdr:cNvSpPr txBox="1">
          <a:spLocks noChangeArrowheads="1"/>
        </cdr:cNvSpPr>
      </cdr:nvSpPr>
      <cdr:spPr>
        <a:xfrm>
          <a:off x="4886325" y="1695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0.94825</cdr:x>
      <cdr:y>0.5485</cdr:y>
    </cdr:from>
    <cdr:to>
      <cdr:x>1</cdr:x>
      <cdr:y>0.608</cdr:y>
    </cdr:to>
    <cdr:sp>
      <cdr:nvSpPr>
        <cdr:cNvPr id="4" name="TextBox 4"/>
        <cdr:cNvSpPr txBox="1">
          <a:spLocks noChangeArrowheads="1"/>
        </cdr:cNvSpPr>
      </cdr:nvSpPr>
      <cdr:spPr>
        <a:xfrm>
          <a:off x="7124700" y="15716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0.94825</cdr:x>
      <cdr:y>0.63225</cdr:y>
    </cdr:from>
    <cdr:to>
      <cdr:x>1</cdr:x>
      <cdr:y>0.7085</cdr:y>
    </cdr:to>
    <cdr:sp>
      <cdr:nvSpPr>
        <cdr:cNvPr id="5" name="TextBox 5"/>
        <cdr:cNvSpPr txBox="1">
          <a:spLocks noChangeArrowheads="1"/>
        </cdr:cNvSpPr>
      </cdr:nvSpPr>
      <cdr:spPr>
        <a:xfrm>
          <a:off x="7124700" y="180975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0.86325</cdr:x>
      <cdr:y>0.01725</cdr:y>
    </cdr:from>
    <cdr:to>
      <cdr:x>1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486525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0.9445</cdr:x>
      <cdr:y>0.592</cdr:y>
    </cdr:from>
    <cdr:to>
      <cdr:x>1</cdr:x>
      <cdr:y>0.655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95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0.5355</cdr:y>
    </cdr:from>
    <cdr:to>
      <cdr:x>1</cdr:x>
      <cdr:y>0.6035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0.751</cdr:y>
    </cdr:from>
    <cdr:to>
      <cdr:x>1</cdr:x>
      <cdr:y>0.819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19907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0.5595</cdr:y>
    </cdr:from>
    <cdr:to>
      <cdr:x>0.724</cdr:x>
      <cdr:y>0.6275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0.9365</cdr:x>
      <cdr:y>0.6705</cdr:y>
    </cdr:from>
    <cdr:to>
      <cdr:x>1</cdr:x>
      <cdr:y>0.7385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0.94425</cdr:x>
      <cdr:y>0.7415</cdr:y>
    </cdr:from>
    <cdr:to>
      <cdr:x>1</cdr:x>
      <cdr:y>0.8095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0.8695</cdr:x>
      <cdr:y>0</cdr:y>
    </cdr:from>
    <cdr:to>
      <cdr:x>0.996</cdr:x>
      <cdr:y>0.07525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0.94425</cdr:x>
      <cdr:y>0.59875</cdr:y>
    </cdr:from>
    <cdr:to>
      <cdr:x>1</cdr:x>
      <cdr:y>0.66675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590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２,０１８,９７０㎡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平成１8年8月所管面積（1～3類）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0.69</cdr:y>
    </cdr:from>
    <cdr:to>
      <cdr:x>1</cdr:x>
      <cdr:y>0.75375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952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0.937</cdr:x>
      <cdr:y>0.49575</cdr:y>
    </cdr:from>
    <cdr:to>
      <cdr:x>1</cdr:x>
      <cdr:y>0.5595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400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0.937</cdr:x>
      <cdr:y>0.56525</cdr:y>
    </cdr:from>
    <cdr:to>
      <cdr:x>1</cdr:x>
      <cdr:y>0.629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0.657</cdr:x>
      <cdr:y>0.64975</cdr:y>
    </cdr:from>
    <cdr:to>
      <cdr:x>0.73075</cdr:x>
      <cdr:y>0.7135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0.99125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19975" y="2828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0.86425</cdr:x>
      <cdr:y>0.0315</cdr:y>
    </cdr:from>
    <cdr:to>
      <cdr:x>1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0.937</cdr:x>
      <cdr:y>0.624</cdr:y>
    </cdr:from>
    <cdr:to>
      <cdr:x>1</cdr:x>
      <cdr:y>0.68775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1762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</cdr:x>
      <cdr:y>0.02525</cdr:y>
    </cdr:from>
    <cdr:to>
      <cdr:x>1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</cdr:x>
      <cdr:y>0.618</cdr:y>
    </cdr:from>
    <cdr:to>
      <cdr:x>1</cdr:x>
      <cdr:y>0.68425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0.66075</cdr:y>
    </cdr:from>
    <cdr:to>
      <cdr:x>0.71875</cdr:x>
      <cdr:y>0.727</cdr:y>
    </cdr:to>
    <cdr:sp>
      <cdr:nvSpPr>
        <cdr:cNvPr id="6" name="TextBox 6"/>
        <cdr:cNvSpPr txBox="1">
          <a:spLocks noChangeArrowheads="1"/>
        </cdr:cNvSpPr>
      </cdr:nvSpPr>
      <cdr:spPr>
        <a:xfrm>
          <a:off x="4924425" y="1800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0.95</cdr:x>
      <cdr:y>0.68775</cdr:y>
    </cdr:from>
    <cdr:to>
      <cdr:x>1</cdr:x>
      <cdr:y>0.754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0.95</cdr:x>
      <cdr:y>0.764</cdr:y>
    </cdr:from>
    <cdr:to>
      <cdr:x>1</cdr:x>
      <cdr:y>0.83025</cdr:y>
    </cdr:to>
    <cdr:sp>
      <cdr:nvSpPr>
        <cdr:cNvPr id="8" name="TextBox 8"/>
        <cdr:cNvSpPr txBox="1">
          <a:spLocks noChangeArrowheads="1"/>
        </cdr:cNvSpPr>
      </cdr:nvSpPr>
      <cdr:spPr>
        <a:xfrm>
          <a:off x="7219950" y="2085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0.947</cdr:x>
      <cdr:y>0.81425</cdr:y>
    </cdr:from>
    <cdr:to>
      <cdr:x>1</cdr:x>
      <cdr:y>0.8805</cdr:y>
    </cdr:to>
    <cdr:sp>
      <cdr:nvSpPr>
        <cdr:cNvPr id="9" name="TextBox 9"/>
        <cdr:cNvSpPr txBox="1">
          <a:spLocks noChangeArrowheads="1"/>
        </cdr:cNvSpPr>
      </cdr:nvSpPr>
      <cdr:spPr>
        <a:xfrm>
          <a:off x="7191375" y="22193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0.00375</cdr:y>
    </cdr:from>
    <cdr:to>
      <cdr:x>0.98775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0.99625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7652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0.9645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590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0.65425</cdr:x>
      <cdr:y>0.546</cdr:y>
    </cdr:from>
    <cdr:to>
      <cdr:x>0.722</cdr:x>
      <cdr:y>0.61325</cdr:y>
    </cdr:to>
    <cdr:sp>
      <cdr:nvSpPr>
        <cdr:cNvPr id="4" name="TextBox 4"/>
        <cdr:cNvSpPr txBox="1">
          <a:spLocks noChangeArrowheads="1"/>
        </cdr:cNvSpPr>
      </cdr:nvSpPr>
      <cdr:spPr>
        <a:xfrm>
          <a:off x="4972050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0.911</cdr:x>
      <cdr:y>0.476</cdr:y>
    </cdr:from>
    <cdr:to>
      <cdr:x>1</cdr:x>
      <cdr:y>0.54325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0.9415</cdr:x>
      <cdr:y>0.546</cdr:y>
    </cdr:from>
    <cdr:to>
      <cdr:x>1</cdr:x>
      <cdr:y>0.61325</cdr:y>
    </cdr:to>
    <cdr:sp>
      <cdr:nvSpPr>
        <cdr:cNvPr id="6" name="TextBox 6"/>
        <cdr:cNvSpPr txBox="1">
          <a:spLocks noChangeArrowheads="1"/>
        </cdr:cNvSpPr>
      </cdr:nvSpPr>
      <cdr:spPr>
        <a:xfrm>
          <a:off x="7153275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0.93675</cdr:x>
      <cdr:y>0.61675</cdr:y>
    </cdr:from>
    <cdr:to>
      <cdr:x>1</cdr:x>
      <cdr:y>0.684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0.85775</cdr:x>
      <cdr:y>0.03225</cdr:y>
    </cdr:from>
    <cdr:to>
      <cdr:x>1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246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0.591</cdr:y>
    </cdr:from>
    <cdr:to>
      <cdr:x>1</cdr:x>
      <cdr:y>0.66375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1619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0.641</cdr:y>
    </cdr:from>
    <cdr:to>
      <cdr:x>0.72375</cdr:x>
      <cdr:y>0.70675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0.6685</cdr:y>
    </cdr:from>
    <cdr:to>
      <cdr:x>1</cdr:x>
      <cdr:y>0.73425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1838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0.94975</cdr:x>
      <cdr:y>0.806</cdr:y>
    </cdr:from>
    <cdr:to>
      <cdr:x>1</cdr:x>
      <cdr:y>0.87175</cdr:y>
    </cdr:to>
    <cdr:sp>
      <cdr:nvSpPr>
        <cdr:cNvPr id="6" name="TextBox 6"/>
        <cdr:cNvSpPr txBox="1">
          <a:spLocks noChangeArrowheads="1"/>
        </cdr:cNvSpPr>
      </cdr:nvSpPr>
      <cdr:spPr>
        <a:xfrm>
          <a:off x="7219950" y="2209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0.94975</cdr:x>
      <cdr:y>0.73725</cdr:y>
    </cdr:from>
    <cdr:to>
      <cdr:x>1</cdr:x>
      <cdr:y>0.803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2028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0.94975</cdr:x>
      <cdr:y>0.652</cdr:y>
    </cdr:from>
    <cdr:to>
      <cdr:x>1</cdr:x>
      <cdr:y>0.71925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0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0.94975</cdr:x>
      <cdr:y>0.52725</cdr:y>
    </cdr:from>
    <cdr:to>
      <cdr:x>1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419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0.65075</cdr:x>
      <cdr:y>0.722</cdr:y>
    </cdr:from>
    <cdr:to>
      <cdr:x>0.719</cdr:x>
      <cdr:y>0.78925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0.722</cdr:y>
    </cdr:from>
    <cdr:to>
      <cdr:x>1</cdr:x>
      <cdr:y>0.78925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4960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0.94975</cdr:x>
      <cdr:y>0.59725</cdr:y>
    </cdr:from>
    <cdr:to>
      <cdr:x>1</cdr:x>
      <cdr:y>0.6645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0.02575</cdr:y>
    </cdr:from>
    <cdr:to>
      <cdr:x>0.9905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0.71975</cdr:y>
    </cdr:from>
    <cdr:to>
      <cdr:x>1</cdr:x>
      <cdr:y>0.78725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924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0.5</cdr:y>
    </cdr:from>
    <cdr:to>
      <cdr:x>1</cdr:x>
      <cdr:y>0.5675</cdr:y>
    </cdr:to>
    <cdr:sp>
      <cdr:nvSpPr>
        <cdr:cNvPr id="3" name="TextBox 3"/>
        <cdr:cNvSpPr txBox="1">
          <a:spLocks noChangeArrowheads="1"/>
        </cdr:cNvSpPr>
      </cdr:nvSpPr>
      <cdr:spPr>
        <a:xfrm>
          <a:off x="7134225" y="1343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0.65425</cdr:x>
      <cdr:y>0.71975</cdr:y>
    </cdr:from>
    <cdr:to>
      <cdr:x>0.72775</cdr:x>
      <cdr:y>0.78725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0.61025</cdr:y>
    </cdr:from>
    <cdr:to>
      <cdr:x>1</cdr:x>
      <cdr:y>0.67775</cdr:y>
    </cdr:to>
    <cdr:sp>
      <cdr:nvSpPr>
        <cdr:cNvPr id="5" name="TextBox 5"/>
        <cdr:cNvSpPr txBox="1">
          <a:spLocks noChangeArrowheads="1"/>
        </cdr:cNvSpPr>
      </cdr:nvSpPr>
      <cdr:spPr>
        <a:xfrm>
          <a:off x="7134225" y="1638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0.94925</cdr:x>
      <cdr:y>0.6805</cdr:y>
    </cdr:from>
    <cdr:to>
      <cdr:x>1</cdr:x>
      <cdr:y>0.748</cdr:y>
    </cdr:to>
    <cdr:sp>
      <cdr:nvSpPr>
        <cdr:cNvPr id="7" name="TextBox 7"/>
        <cdr:cNvSpPr txBox="1">
          <a:spLocks noChangeArrowheads="1"/>
        </cdr:cNvSpPr>
      </cdr:nvSpPr>
      <cdr:spPr>
        <a:xfrm>
          <a:off x="7134225" y="1819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</cdr:x>
      <cdr:y>0.6225</cdr:y>
    </cdr:from>
    <cdr:to>
      <cdr:x>1</cdr:x>
      <cdr:y>0.68725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733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0.7465</cdr:y>
    </cdr:from>
    <cdr:to>
      <cdr:x>1</cdr:x>
      <cdr:y>0.81125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076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0.934</cdr:x>
      <cdr:y>0.8145</cdr:y>
    </cdr:from>
    <cdr:to>
      <cdr:x>1</cdr:x>
      <cdr:y>0.8965</cdr:y>
    </cdr:to>
    <cdr:sp>
      <cdr:nvSpPr>
        <cdr:cNvPr id="5" name="TextBox 5"/>
        <cdr:cNvSpPr txBox="1">
          <a:spLocks noChangeArrowheads="1"/>
        </cdr:cNvSpPr>
      </cdr:nvSpPr>
      <cdr:spPr>
        <a:xfrm>
          <a:off x="7029450" y="2266950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0.647</cdr:x>
      <cdr:y>0.7465</cdr:y>
    </cdr:from>
    <cdr:to>
      <cdr:x>0.72025</cdr:x>
      <cdr:y>0.81125</cdr:y>
    </cdr:to>
    <cdr:sp>
      <cdr:nvSpPr>
        <cdr:cNvPr id="6" name="TextBox 6"/>
        <cdr:cNvSpPr txBox="1">
          <a:spLocks noChangeArrowheads="1"/>
        </cdr:cNvSpPr>
      </cdr:nvSpPr>
      <cdr:spPr>
        <a:xfrm>
          <a:off x="4867275" y="2076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0.67925</cdr:y>
    </cdr:from>
    <cdr:to>
      <cdr:x>1</cdr:x>
      <cdr:y>0.744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895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0.495</cdr:y>
    </cdr:from>
    <cdr:to>
      <cdr:x>1</cdr:x>
      <cdr:y>0.561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0.9485</cdr:x>
      <cdr:y>0.61325</cdr:y>
    </cdr:from>
    <cdr:to>
      <cdr:x>1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6764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0.64575</cdr:x>
      <cdr:y>0.5675</cdr:y>
    </cdr:from>
    <cdr:to>
      <cdr:x>0.71075</cdr:x>
      <cdr:y>0.644</cdr:y>
    </cdr:to>
    <cdr:sp>
      <cdr:nvSpPr>
        <cdr:cNvPr id="4" name="TextBox 4"/>
        <cdr:cNvSpPr txBox="1">
          <a:spLocks noChangeArrowheads="1"/>
        </cdr:cNvSpPr>
      </cdr:nvSpPr>
      <cdr:spPr>
        <a:xfrm>
          <a:off x="4905375" y="1552575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0.94475</cdr:x>
      <cdr:y>0.678</cdr:y>
    </cdr:from>
    <cdr:to>
      <cdr:x>1</cdr:x>
      <cdr:y>0.744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1857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0.77125</cdr:x>
      <cdr:y>1</cdr:y>
    </cdr:from>
    <cdr:to>
      <cdr:x>0.78125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586740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0.8575</cdr:x>
      <cdr:y>0</cdr:y>
    </cdr:from>
    <cdr:to>
      <cdr:x>1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5246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0.9505</cdr:x>
      <cdr:y>0.54425</cdr:y>
    </cdr:from>
    <cdr:to>
      <cdr:x>1</cdr:x>
      <cdr:y>0.61025</cdr:y>
    </cdr:to>
    <cdr:sp>
      <cdr:nvSpPr>
        <cdr:cNvPr id="8" name="TextBox 8"/>
        <cdr:cNvSpPr txBox="1">
          <a:spLocks noChangeArrowheads="1"/>
        </cdr:cNvSpPr>
      </cdr:nvSpPr>
      <cdr:spPr>
        <a:xfrm>
          <a:off x="7229475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0.474</cdr:y>
    </cdr:from>
    <cdr:to>
      <cdr:x>1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1304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0.987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0.584</cdr:y>
    </cdr:from>
    <cdr:to>
      <cdr:x>0.73</cdr:x>
      <cdr:y>0.6495</cdr:y>
    </cdr:to>
    <cdr:sp>
      <cdr:nvSpPr>
        <cdr:cNvPr id="3" name="TextBox 3"/>
        <cdr:cNvSpPr txBox="1">
          <a:spLocks noChangeArrowheads="1"/>
        </cdr:cNvSpPr>
      </cdr:nvSpPr>
      <cdr:spPr>
        <a:xfrm>
          <a:off x="5038725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0.9445</cdr:x>
      <cdr:y>0.54225</cdr:y>
    </cdr:from>
    <cdr:to>
      <cdr:x>1</cdr:x>
      <cdr:y>0.60775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1495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0.9505</cdr:x>
      <cdr:y>0.61125</cdr:y>
    </cdr:from>
    <cdr:to>
      <cdr:x>1</cdr:x>
      <cdr:y>0.67675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0.858</cdr:x>
      <cdr:y>0.01775</cdr:y>
    </cdr:from>
    <cdr:to>
      <cdr:x>1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0.936</cdr:x>
      <cdr:y>0.6795</cdr:y>
    </cdr:from>
    <cdr:to>
      <cdr:x>1</cdr:x>
      <cdr:y>0.745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0.46475</cdr:y>
    </cdr:from>
    <cdr:to>
      <cdr:x>1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0.76175</cdr:x>
      <cdr:y>0.2225</cdr:y>
    </cdr:from>
    <cdr:to>
      <cdr:x>0.85925</cdr:x>
      <cdr:y>0.28725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6191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0.532</cdr:y>
    </cdr:from>
    <cdr:to>
      <cdr:x>1</cdr:x>
      <cdr:y>0.59675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0.9495</cdr:x>
      <cdr:y>0.6075</cdr:y>
    </cdr:from>
    <cdr:to>
      <cdr:x>1</cdr:x>
      <cdr:y>0.67225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0.65775</cdr:x>
      <cdr:y>0.44625</cdr:y>
    </cdr:from>
    <cdr:to>
      <cdr:x>0.72525</cdr:x>
      <cdr:y>0.511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1247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0.861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0.9495</cdr:x>
      <cdr:y>0.35225</cdr:y>
    </cdr:from>
    <cdr:to>
      <cdr:x>1</cdr:x>
      <cdr:y>0.417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981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0.34825</cdr:y>
    </cdr:from>
    <cdr:to>
      <cdr:x>1</cdr:x>
      <cdr:y>0.413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0.9435</cdr:x>
      <cdr:y>0.4425</cdr:y>
    </cdr:from>
    <cdr:to>
      <cdr:x>1</cdr:x>
      <cdr:y>0.50725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238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0.498</cdr:y>
    </cdr:from>
    <cdr:to>
      <cdr:x>1</cdr:x>
      <cdr:y>0.56275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1390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0.6565</cdr:x>
      <cdr:y>0.33025</cdr:y>
    </cdr:from>
    <cdr:to>
      <cdr:x>0.72975</cdr:x>
      <cdr:y>0.3915</cdr:y>
    </cdr:to>
    <cdr:sp>
      <cdr:nvSpPr>
        <cdr:cNvPr id="4" name="TextBox 4"/>
        <cdr:cNvSpPr txBox="1">
          <a:spLocks noChangeArrowheads="1"/>
        </cdr:cNvSpPr>
      </cdr:nvSpPr>
      <cdr:spPr>
        <a:xfrm>
          <a:off x="4953000" y="9239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0.87125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0.2815</cdr:y>
    </cdr:from>
    <cdr:to>
      <cdr:x>1</cdr:x>
      <cdr:y>0.34625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781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0.567</cdr:y>
    </cdr:from>
    <cdr:to>
      <cdr:x>1</cdr:x>
      <cdr:y>0.635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1504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0.9445</cdr:x>
      <cdr:y>0.634</cdr:y>
    </cdr:from>
    <cdr:to>
      <cdr:x>1</cdr:x>
      <cdr:y>0.702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676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0.65825</cdr:x>
      <cdr:y>0.567</cdr:y>
    </cdr:from>
    <cdr:to>
      <cdr:x>0.7315</cdr:x>
      <cdr:y>0.64575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15049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0.9445</cdr:x>
      <cdr:y>0.678</cdr:y>
    </cdr:from>
    <cdr:to>
      <cdr:x>1</cdr:x>
      <cdr:y>0.746</cdr:y>
    </cdr:to>
    <cdr:sp>
      <cdr:nvSpPr>
        <cdr:cNvPr id="4" name="TextBox 4"/>
        <cdr:cNvSpPr txBox="1">
          <a:spLocks noChangeArrowheads="1"/>
        </cdr:cNvSpPr>
      </cdr:nvSpPr>
      <cdr:spPr>
        <a:xfrm>
          <a:off x="7124700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0.9445</cdr:x>
      <cdr:y>0.7495</cdr:y>
    </cdr:from>
    <cdr:to>
      <cdr:x>1</cdr:x>
      <cdr:y>0.8175</cdr:y>
    </cdr:to>
    <cdr:sp>
      <cdr:nvSpPr>
        <cdr:cNvPr id="5" name="TextBox 5"/>
        <cdr:cNvSpPr txBox="1">
          <a:spLocks noChangeArrowheads="1"/>
        </cdr:cNvSpPr>
      </cdr:nvSpPr>
      <cdr:spPr>
        <a:xfrm>
          <a:off x="7124700" y="1990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0.86625</cdr:x>
      <cdr:y>0</cdr:y>
    </cdr:from>
    <cdr:to>
      <cdr:x>1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341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0.39075</cdr:y>
    </cdr:from>
    <cdr:to>
      <cdr:x>1</cdr:x>
      <cdr:y>0.455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095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0.4755</cdr:y>
    </cdr:from>
    <cdr:to>
      <cdr:x>1</cdr:x>
      <cdr:y>0.53975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1333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0.5725</cdr:y>
    </cdr:from>
    <cdr:to>
      <cdr:x>1</cdr:x>
      <cdr:y>0.63675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0.65325</cdr:x>
      <cdr:y>0.40875</cdr:y>
    </cdr:from>
    <cdr:to>
      <cdr:x>0.72125</cdr:x>
      <cdr:y>0.473</cdr:y>
    </cdr:to>
    <cdr:sp>
      <cdr:nvSpPr>
        <cdr:cNvPr id="4" name="TextBox 4"/>
        <cdr:cNvSpPr txBox="1">
          <a:spLocks noChangeArrowheads="1"/>
        </cdr:cNvSpPr>
      </cdr:nvSpPr>
      <cdr:spPr>
        <a:xfrm>
          <a:off x="4933950" y="1143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0.324</cdr:y>
    </cdr:from>
    <cdr:to>
      <cdr:x>1</cdr:x>
      <cdr:y>0.38825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04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0.85625</cdr:x>
      <cdr:y>0</cdr:y>
    </cdr:from>
    <cdr:to>
      <cdr:x>0.99975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86650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0.0105</cdr:y>
    </cdr:from>
    <cdr:to>
      <cdr:x>0.9815</cdr:x>
      <cdr:y>0.08225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285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0.63</cdr:y>
    </cdr:from>
    <cdr:to>
      <cdr:x>1</cdr:x>
      <cdr:y>0.69475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0.595</cdr:y>
    </cdr:from>
    <cdr:to>
      <cdr:x>1</cdr:x>
      <cdr:y>0.65975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657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0.65975</cdr:x>
      <cdr:y>0.71725</cdr:y>
    </cdr:from>
    <cdr:to>
      <cdr:x>0.72825</cdr:x>
      <cdr:y>0.782</cdr:y>
    </cdr:to>
    <cdr:sp>
      <cdr:nvSpPr>
        <cdr:cNvPr id="5" name="TextBox 5"/>
        <cdr:cNvSpPr txBox="1">
          <a:spLocks noChangeArrowheads="1"/>
        </cdr:cNvSpPr>
      </cdr:nvSpPr>
      <cdr:spPr>
        <a:xfrm>
          <a:off x="4943475" y="2000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0.9465</cdr:x>
      <cdr:y>0.698</cdr:y>
    </cdr:from>
    <cdr:to>
      <cdr:x>1</cdr:x>
      <cdr:y>0.76275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0.94925</cdr:x>
      <cdr:y>0.785</cdr:y>
    </cdr:from>
    <cdr:to>
      <cdr:x>1</cdr:x>
      <cdr:y>0.84975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2190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0.9465</cdr:x>
      <cdr:y>0.7475</cdr:y>
    </cdr:from>
    <cdr:to>
      <cdr:x>1</cdr:x>
      <cdr:y>0.81225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2085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</cdr:y>
    </cdr:from>
    <cdr:to>
      <cdr:x>1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0.6395</cdr:y>
    </cdr:from>
    <cdr:to>
      <cdr:x>1</cdr:x>
      <cdr:y>0.7015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0.95225</cdr:x>
      <cdr:y>0.96575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28194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0.70375</cdr:y>
    </cdr:from>
    <cdr:to>
      <cdr:x>0.7245</cdr:x>
      <cdr:y>0.76575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2057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0.75325</cdr:y>
    </cdr:from>
    <cdr:to>
      <cdr:x>1</cdr:x>
      <cdr:y>0.81525</cdr:y>
    </cdr:to>
    <cdr:sp>
      <cdr:nvSpPr>
        <cdr:cNvPr id="5" name="TextBox 5"/>
        <cdr:cNvSpPr txBox="1">
          <a:spLocks noChangeArrowheads="1"/>
        </cdr:cNvSpPr>
      </cdr:nvSpPr>
      <cdr:spPr>
        <a:xfrm>
          <a:off x="7086600" y="2200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0.79825</cdr:y>
    </cdr:from>
    <cdr:to>
      <cdr:x>1</cdr:x>
      <cdr:y>0.86025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2333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0.94925</cdr:x>
      <cdr:y>0.688</cdr:y>
    </cdr:from>
    <cdr:to>
      <cdr:x>1</cdr:x>
      <cdr:y>0.75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2009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0.0395</cdr:y>
    </cdr:from>
    <cdr:to>
      <cdr:x>0.99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0.949</cdr:x>
      <cdr:y>0.567</cdr:y>
    </cdr:from>
    <cdr:to>
      <cdr:x>1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543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</cdr:x>
      <cdr:y>0.6095</cdr:y>
    </cdr:from>
    <cdr:to>
      <cdr:x>1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0.67875</cdr:y>
    </cdr:from>
    <cdr:to>
      <cdr:x>1</cdr:x>
      <cdr:y>0.745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847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0.65325</cdr:x>
      <cdr:y>0.54</cdr:y>
    </cdr:from>
    <cdr:to>
      <cdr:x>0.72175</cdr:x>
      <cdr:y>0.60625</cdr:y>
    </cdr:to>
    <cdr:sp>
      <cdr:nvSpPr>
        <cdr:cNvPr id="6" name="TextBox 6"/>
        <cdr:cNvSpPr txBox="1">
          <a:spLocks noChangeArrowheads="1"/>
        </cdr:cNvSpPr>
      </cdr:nvSpPr>
      <cdr:spPr>
        <a:xfrm>
          <a:off x="4895850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0.4975</cdr:y>
    </cdr:from>
    <cdr:to>
      <cdr:x>1</cdr:x>
      <cdr:y>0.56375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514350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7467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3">
      <selection activeCell="A3" sqref="A3:H3"/>
    </sheetView>
  </sheetViews>
  <sheetFormatPr defaultColWidth="9.00390625" defaultRowHeight="13.5"/>
  <cols>
    <col min="1" max="1" width="9.625" style="325" customWidth="1"/>
    <col min="2" max="2" width="7.25390625" style="372" customWidth="1"/>
    <col min="3" max="3" width="9.625" style="331" customWidth="1"/>
    <col min="4" max="4" width="9.00390625" style="325" customWidth="1"/>
    <col min="5" max="5" width="20.00390625" style="325" bestFit="1" customWidth="1"/>
    <col min="6" max="6" width="18.625" style="325" customWidth="1"/>
    <col min="7" max="7" width="7.75390625" style="325" customWidth="1"/>
    <col min="8" max="8" width="2.375" style="325" customWidth="1"/>
    <col min="9" max="9" width="7.75390625" style="325" customWidth="1"/>
    <col min="10" max="16384" width="9.00390625" style="325" customWidth="1"/>
  </cols>
  <sheetData>
    <row r="1" spans="1:8" ht="21" customHeight="1">
      <c r="A1" s="321"/>
      <c r="B1" s="351"/>
      <c r="C1" s="323"/>
      <c r="D1" s="322"/>
      <c r="E1" s="322"/>
      <c r="F1" s="322"/>
      <c r="G1" s="322"/>
      <c r="H1" s="324"/>
    </row>
    <row r="2" spans="1:8" ht="24">
      <c r="A2" s="409" t="s">
        <v>223</v>
      </c>
      <c r="B2" s="410"/>
      <c r="C2" s="410"/>
      <c r="D2" s="410"/>
      <c r="E2" s="410"/>
      <c r="F2" s="410"/>
      <c r="G2" s="410"/>
      <c r="H2" s="411"/>
    </row>
    <row r="3" spans="1:8" ht="30" customHeight="1">
      <c r="A3" s="412" t="s">
        <v>258</v>
      </c>
      <c r="B3" s="410"/>
      <c r="C3" s="410"/>
      <c r="D3" s="410"/>
      <c r="E3" s="410"/>
      <c r="F3" s="410"/>
      <c r="G3" s="410"/>
      <c r="H3" s="411"/>
    </row>
    <row r="4" spans="1:8" ht="17.25">
      <c r="A4" s="173"/>
      <c r="B4" s="352"/>
      <c r="C4" s="327"/>
      <c r="D4" s="42"/>
      <c r="E4" s="42"/>
      <c r="F4" s="42"/>
      <c r="G4" s="42"/>
      <c r="H4" s="328"/>
    </row>
    <row r="5" spans="1:8" ht="17.25">
      <c r="A5" s="383"/>
      <c r="B5" s="384"/>
      <c r="C5" s="384"/>
      <c r="D5" s="384"/>
      <c r="E5" s="384"/>
      <c r="F5" s="384"/>
      <c r="G5" s="384"/>
      <c r="H5" s="385"/>
    </row>
    <row r="6" spans="1:8" ht="23.25" customHeight="1">
      <c r="A6" s="379"/>
      <c r="B6" s="381" t="s">
        <v>238</v>
      </c>
      <c r="C6" s="380"/>
      <c r="D6" s="382" t="s">
        <v>239</v>
      </c>
      <c r="E6" s="382"/>
      <c r="F6" s="326"/>
      <c r="G6" s="326"/>
      <c r="H6" s="328"/>
    </row>
    <row r="7" spans="1:8" s="336" customFormat="1" ht="16.5" customHeight="1">
      <c r="A7" s="332"/>
      <c r="B7" s="353">
        <v>1</v>
      </c>
      <c r="C7" s="343"/>
      <c r="D7" s="326" t="s">
        <v>219</v>
      </c>
      <c r="E7" s="326"/>
      <c r="F7" s="326"/>
      <c r="G7" s="334"/>
      <c r="H7" s="335"/>
    </row>
    <row r="8" spans="1:8" s="336" customFormat="1" ht="16.5" customHeight="1">
      <c r="A8" s="332"/>
      <c r="B8" s="354"/>
      <c r="C8" s="343"/>
      <c r="D8" s="326"/>
      <c r="E8" s="326"/>
      <c r="F8" s="326"/>
      <c r="G8" s="326"/>
      <c r="H8" s="335"/>
    </row>
    <row r="9" spans="1:8" s="336" customFormat="1" ht="16.5" customHeight="1">
      <c r="A9" s="332"/>
      <c r="B9" s="355">
        <v>2</v>
      </c>
      <c r="C9" s="343"/>
      <c r="D9" s="326" t="s">
        <v>220</v>
      </c>
      <c r="E9" s="326"/>
      <c r="F9" s="326"/>
      <c r="G9" s="334"/>
      <c r="H9" s="335"/>
    </row>
    <row r="10" spans="1:8" s="336" customFormat="1" ht="16.5" customHeight="1">
      <c r="A10" s="332"/>
      <c r="B10" s="354"/>
      <c r="C10" s="343"/>
      <c r="D10" s="326"/>
      <c r="E10" s="326"/>
      <c r="F10" s="326"/>
      <c r="G10" s="326"/>
      <c r="H10" s="335"/>
    </row>
    <row r="11" spans="1:8" s="336" customFormat="1" ht="16.5" customHeight="1">
      <c r="A11" s="332"/>
      <c r="B11" s="356">
        <v>3</v>
      </c>
      <c r="C11" s="343"/>
      <c r="D11" s="326" t="s">
        <v>221</v>
      </c>
      <c r="E11" s="326"/>
      <c r="F11" s="326"/>
      <c r="G11" s="334"/>
      <c r="H11" s="335"/>
    </row>
    <row r="12" spans="1:8" s="336" customFormat="1" ht="16.5" customHeight="1">
      <c r="A12" s="332"/>
      <c r="B12" s="354"/>
      <c r="C12" s="343"/>
      <c r="D12" s="326"/>
      <c r="E12" s="326"/>
      <c r="F12" s="326"/>
      <c r="G12" s="326"/>
      <c r="H12" s="335"/>
    </row>
    <row r="13" spans="1:8" s="336" customFormat="1" ht="16.5" customHeight="1">
      <c r="A13" s="332"/>
      <c r="B13" s="357">
        <v>4</v>
      </c>
      <c r="C13" s="343"/>
      <c r="D13" s="326" t="s">
        <v>222</v>
      </c>
      <c r="E13" s="326"/>
      <c r="F13" s="326"/>
      <c r="G13" s="334"/>
      <c r="H13" s="335"/>
    </row>
    <row r="14" spans="1:8" s="336" customFormat="1" ht="16.5" customHeight="1">
      <c r="A14" s="332"/>
      <c r="B14" s="354" t="s">
        <v>92</v>
      </c>
      <c r="C14" s="343"/>
      <c r="D14" s="326"/>
      <c r="E14" s="326"/>
      <c r="F14" s="326"/>
      <c r="G14" s="326"/>
      <c r="H14" s="335"/>
    </row>
    <row r="15" spans="1:8" s="336" customFormat="1" ht="16.5" customHeight="1">
      <c r="A15" s="332"/>
      <c r="B15" s="358">
        <v>5</v>
      </c>
      <c r="C15" s="347"/>
      <c r="D15" s="326" t="s">
        <v>225</v>
      </c>
      <c r="E15" s="326"/>
      <c r="F15" s="326"/>
      <c r="G15" s="334"/>
      <c r="H15" s="335"/>
    </row>
    <row r="16" spans="1:8" s="336" customFormat="1" ht="16.5" customHeight="1">
      <c r="A16" s="332"/>
      <c r="B16" s="354"/>
      <c r="C16" s="343"/>
      <c r="D16" s="326"/>
      <c r="E16" s="326"/>
      <c r="F16" s="326"/>
      <c r="G16" s="326"/>
      <c r="H16" s="335"/>
    </row>
    <row r="17" spans="1:8" s="336" customFormat="1" ht="16.5" customHeight="1">
      <c r="A17" s="332"/>
      <c r="B17" s="359">
        <v>6</v>
      </c>
      <c r="C17" s="343"/>
      <c r="D17" s="326" t="s">
        <v>226</v>
      </c>
      <c r="E17" s="326"/>
      <c r="F17" s="326"/>
      <c r="G17" s="326"/>
      <c r="H17" s="335"/>
    </row>
    <row r="18" spans="1:8" s="336" customFormat="1" ht="16.5" customHeight="1">
      <c r="A18" s="332"/>
      <c r="B18" s="354"/>
      <c r="C18" s="343"/>
      <c r="D18" s="326"/>
      <c r="E18" s="326"/>
      <c r="F18" s="326"/>
      <c r="G18" s="326"/>
      <c r="H18" s="335"/>
    </row>
    <row r="19" spans="1:8" s="336" customFormat="1" ht="16.5" customHeight="1">
      <c r="A19" s="332"/>
      <c r="B19" s="360">
        <v>7</v>
      </c>
      <c r="C19" s="343"/>
      <c r="D19" s="326" t="s">
        <v>227</v>
      </c>
      <c r="E19" s="326"/>
      <c r="F19" s="326"/>
      <c r="G19" s="326"/>
      <c r="H19" s="335"/>
    </row>
    <row r="20" spans="1:8" s="336" customFormat="1" ht="16.5" customHeight="1">
      <c r="A20" s="332"/>
      <c r="B20" s="354"/>
      <c r="C20" s="343"/>
      <c r="D20" s="326"/>
      <c r="E20" s="326"/>
      <c r="F20" s="326"/>
      <c r="G20" s="326"/>
      <c r="H20" s="335"/>
    </row>
    <row r="21" spans="1:8" s="336" customFormat="1" ht="16.5" customHeight="1">
      <c r="A21" s="332"/>
      <c r="B21" s="361">
        <v>8</v>
      </c>
      <c r="C21" s="343"/>
      <c r="D21" s="326" t="s">
        <v>224</v>
      </c>
      <c r="E21" s="326"/>
      <c r="F21" s="326"/>
      <c r="G21" s="326"/>
      <c r="H21" s="335"/>
    </row>
    <row r="22" spans="1:8" s="336" customFormat="1" ht="16.5" customHeight="1">
      <c r="A22" s="332"/>
      <c r="B22" s="354"/>
      <c r="C22" s="343"/>
      <c r="D22" s="326"/>
      <c r="E22" s="326"/>
      <c r="F22" s="326"/>
      <c r="G22" s="326"/>
      <c r="H22" s="335"/>
    </row>
    <row r="23" spans="1:8" s="336" customFormat="1" ht="16.5" customHeight="1">
      <c r="A23" s="332"/>
      <c r="B23" s="362">
        <v>9</v>
      </c>
      <c r="C23" s="343"/>
      <c r="D23" s="326" t="s">
        <v>228</v>
      </c>
      <c r="E23" s="326"/>
      <c r="F23" s="326"/>
      <c r="G23" s="326"/>
      <c r="H23" s="335"/>
    </row>
    <row r="24" spans="1:8" s="336" customFormat="1" ht="16.5" customHeight="1">
      <c r="A24" s="332"/>
      <c r="B24" s="354"/>
      <c r="C24" s="343"/>
      <c r="D24" s="326"/>
      <c r="E24" s="326"/>
      <c r="F24" s="326"/>
      <c r="G24" s="326"/>
      <c r="H24" s="335"/>
    </row>
    <row r="25" spans="1:8" s="336" customFormat="1" ht="16.5" customHeight="1">
      <c r="A25" s="332"/>
      <c r="B25" s="363">
        <v>10</v>
      </c>
      <c r="C25" s="343"/>
      <c r="D25" s="326" t="s">
        <v>229</v>
      </c>
      <c r="E25" s="326"/>
      <c r="F25" s="326"/>
      <c r="G25" s="326"/>
      <c r="H25" s="335"/>
    </row>
    <row r="26" spans="1:8" s="336" customFormat="1" ht="16.5" customHeight="1">
      <c r="A26" s="332"/>
      <c r="B26" s="354"/>
      <c r="C26" s="343"/>
      <c r="D26" s="326"/>
      <c r="E26" s="326"/>
      <c r="F26" s="326"/>
      <c r="G26" s="326"/>
      <c r="H26" s="335"/>
    </row>
    <row r="27" spans="1:8" s="336" customFormat="1" ht="16.5" customHeight="1">
      <c r="A27" s="332"/>
      <c r="B27" s="364">
        <v>11</v>
      </c>
      <c r="C27" s="343"/>
      <c r="D27" s="326" t="s">
        <v>230</v>
      </c>
      <c r="E27" s="326"/>
      <c r="F27" s="326"/>
      <c r="G27" s="326"/>
      <c r="H27" s="335"/>
    </row>
    <row r="28" spans="1:8" s="336" customFormat="1" ht="16.5" customHeight="1">
      <c r="A28" s="332"/>
      <c r="B28" s="354"/>
      <c r="C28" s="343"/>
      <c r="D28" s="326"/>
      <c r="E28" s="326"/>
      <c r="F28" s="326"/>
      <c r="G28" s="326"/>
      <c r="H28" s="335"/>
    </row>
    <row r="29" spans="1:8" s="336" customFormat="1" ht="16.5" customHeight="1">
      <c r="A29" s="332"/>
      <c r="B29" s="366">
        <v>12</v>
      </c>
      <c r="C29" s="343"/>
      <c r="D29" s="326" t="s">
        <v>231</v>
      </c>
      <c r="E29" s="326"/>
      <c r="F29" s="326"/>
      <c r="G29" s="326"/>
      <c r="H29" s="335"/>
    </row>
    <row r="30" spans="1:8" s="336" customFormat="1" ht="16.5" customHeight="1">
      <c r="A30" s="337"/>
      <c r="B30" s="365"/>
      <c r="C30" s="348"/>
      <c r="D30" s="338"/>
      <c r="E30" s="338"/>
      <c r="F30" s="338"/>
      <c r="G30" s="338"/>
      <c r="H30" s="339"/>
    </row>
    <row r="31" spans="1:8" s="336" customFormat="1" ht="16.5" customHeight="1">
      <c r="A31" s="332"/>
      <c r="B31" s="373">
        <v>13</v>
      </c>
      <c r="C31" s="349"/>
      <c r="D31" s="326" t="s">
        <v>232</v>
      </c>
      <c r="E31" s="326"/>
      <c r="F31" s="326"/>
      <c r="G31" s="326"/>
      <c r="H31" s="335"/>
    </row>
    <row r="32" spans="1:8" s="336" customFormat="1" ht="16.5" customHeight="1">
      <c r="A32" s="332"/>
      <c r="B32" s="354"/>
      <c r="C32" s="343"/>
      <c r="D32" s="326"/>
      <c r="E32" s="326"/>
      <c r="F32" s="326"/>
      <c r="G32" s="326"/>
      <c r="H32" s="335"/>
    </row>
    <row r="33" spans="1:8" s="336" customFormat="1" ht="16.5" customHeight="1">
      <c r="A33" s="332"/>
      <c r="B33" s="367">
        <v>14</v>
      </c>
      <c r="C33" s="343"/>
      <c r="D33" s="326" t="s">
        <v>233</v>
      </c>
      <c r="E33" s="326"/>
      <c r="F33" s="326"/>
      <c r="G33" s="326"/>
      <c r="H33" s="335"/>
    </row>
    <row r="34" spans="1:8" s="336" customFormat="1" ht="16.5" customHeight="1">
      <c r="A34" s="340"/>
      <c r="B34" s="354"/>
      <c r="C34" s="343"/>
      <c r="D34" s="341"/>
      <c r="E34" s="341"/>
      <c r="F34" s="341"/>
      <c r="G34" s="341"/>
      <c r="H34" s="342"/>
    </row>
    <row r="35" spans="1:8" s="336" customFormat="1" ht="16.5" customHeight="1">
      <c r="A35" s="344"/>
      <c r="B35" s="368">
        <v>15</v>
      </c>
      <c r="C35" s="343"/>
      <c r="D35" s="345" t="s">
        <v>236</v>
      </c>
      <c r="E35" s="345" t="s">
        <v>237</v>
      </c>
      <c r="F35" s="345"/>
      <c r="G35" s="345"/>
      <c r="H35" s="346"/>
    </row>
    <row r="36" spans="1:8" s="336" customFormat="1" ht="16.5" customHeight="1">
      <c r="A36" s="340"/>
      <c r="B36" s="369"/>
      <c r="C36" s="350"/>
      <c r="D36" s="341"/>
      <c r="E36" s="341"/>
      <c r="F36" s="341"/>
      <c r="G36" s="341"/>
      <c r="H36" s="342"/>
    </row>
    <row r="37" spans="1:8" s="336" customFormat="1" ht="16.5" customHeight="1">
      <c r="A37" s="332"/>
      <c r="B37" s="370">
        <v>16</v>
      </c>
      <c r="C37" s="349"/>
      <c r="D37" s="326" t="s">
        <v>234</v>
      </c>
      <c r="E37" s="326"/>
      <c r="F37" s="326"/>
      <c r="G37" s="326"/>
      <c r="H37" s="335"/>
    </row>
    <row r="38" spans="1:8" s="336" customFormat="1" ht="16.5" customHeight="1">
      <c r="A38" s="332"/>
      <c r="B38" s="354"/>
      <c r="C38" s="343"/>
      <c r="D38" s="326"/>
      <c r="E38" s="326"/>
      <c r="F38" s="326"/>
      <c r="G38" s="326"/>
      <c r="H38" s="335"/>
    </row>
    <row r="39" spans="1:8" s="336" customFormat="1" ht="16.5" customHeight="1">
      <c r="A39" s="332"/>
      <c r="B39" s="371">
        <v>17</v>
      </c>
      <c r="C39" s="349"/>
      <c r="D39" s="326" t="s">
        <v>235</v>
      </c>
      <c r="E39" s="326"/>
      <c r="F39" s="326"/>
      <c r="G39" s="326"/>
      <c r="H39" s="335"/>
    </row>
    <row r="40" spans="1:8" s="336" customFormat="1" ht="16.5" customHeight="1">
      <c r="A40" s="332"/>
      <c r="B40" s="371"/>
      <c r="C40" s="349"/>
      <c r="D40" s="326"/>
      <c r="E40" s="326"/>
      <c r="F40" s="326"/>
      <c r="G40" s="326"/>
      <c r="H40" s="335"/>
    </row>
    <row r="41" spans="1:8" s="336" customFormat="1" ht="16.5" customHeight="1">
      <c r="A41" s="332"/>
      <c r="B41" s="354"/>
      <c r="C41" s="333"/>
      <c r="D41" s="326"/>
      <c r="E41" s="326"/>
      <c r="F41" s="326"/>
      <c r="G41" s="326"/>
      <c r="H41" s="335"/>
    </row>
    <row r="42" spans="1:8" s="336" customFormat="1" ht="29.25" customHeight="1">
      <c r="A42" s="413" t="s">
        <v>240</v>
      </c>
      <c r="B42" s="414"/>
      <c r="C42" s="414"/>
      <c r="D42" s="414"/>
      <c r="E42" s="414"/>
      <c r="F42" s="414"/>
      <c r="G42" s="414"/>
      <c r="H42" s="415"/>
    </row>
    <row r="43" spans="1:8" s="336" customFormat="1" ht="14.25">
      <c r="A43" s="374"/>
      <c r="B43" s="375"/>
      <c r="C43" s="376"/>
      <c r="D43" s="377"/>
      <c r="E43" s="377"/>
      <c r="F43" s="377"/>
      <c r="G43" s="377"/>
      <c r="H43" s="378"/>
    </row>
    <row r="44" spans="1:8" s="330" customFormat="1" ht="17.25">
      <c r="A44" s="329"/>
      <c r="B44" s="352"/>
      <c r="C44" s="327"/>
      <c r="D44" s="329"/>
      <c r="E44" s="329"/>
      <c r="F44" s="329"/>
      <c r="G44" s="329"/>
      <c r="H44" s="329"/>
    </row>
    <row r="45" spans="1:8" s="330" customFormat="1" ht="17.25">
      <c r="A45" s="329"/>
      <c r="B45" s="352"/>
      <c r="C45" s="327"/>
      <c r="D45" s="329"/>
      <c r="E45" s="329"/>
      <c r="F45" s="329"/>
      <c r="G45" s="329"/>
      <c r="H45" s="329"/>
    </row>
    <row r="46" spans="1:8" s="330" customFormat="1" ht="17.25">
      <c r="A46" s="329"/>
      <c r="B46" s="352"/>
      <c r="C46" s="327"/>
      <c r="D46" s="329"/>
      <c r="E46" s="329"/>
      <c r="F46" s="329"/>
      <c r="G46" s="329"/>
      <c r="H46" s="329"/>
    </row>
    <row r="47" spans="1:8" s="330" customFormat="1" ht="17.25">
      <c r="A47" s="329"/>
      <c r="B47" s="352"/>
      <c r="C47" s="327"/>
      <c r="D47" s="329"/>
      <c r="E47" s="329"/>
      <c r="F47" s="329"/>
      <c r="G47" s="329"/>
      <c r="H47" s="329"/>
    </row>
    <row r="48" spans="1:8" s="330" customFormat="1" ht="17.25">
      <c r="A48" s="329"/>
      <c r="B48" s="352"/>
      <c r="C48" s="327"/>
      <c r="D48" s="329"/>
      <c r="E48" s="329"/>
      <c r="F48" s="329"/>
      <c r="G48" s="329"/>
      <c r="H48" s="329"/>
    </row>
    <row r="49" spans="1:8" s="330" customFormat="1" ht="17.25">
      <c r="A49" s="329"/>
      <c r="B49" s="352"/>
      <c r="C49" s="327"/>
      <c r="D49" s="329"/>
      <c r="E49" s="329"/>
      <c r="F49" s="329"/>
      <c r="G49" s="329"/>
      <c r="H49" s="329"/>
    </row>
    <row r="50" spans="1:8" s="330" customFormat="1" ht="17.25">
      <c r="A50" s="329"/>
      <c r="B50" s="352"/>
      <c r="C50" s="327"/>
      <c r="D50" s="329"/>
      <c r="E50" s="329"/>
      <c r="F50" s="329"/>
      <c r="G50" s="329"/>
      <c r="H50" s="329"/>
    </row>
    <row r="51" spans="1:8" s="330" customFormat="1" ht="17.25">
      <c r="A51" s="329"/>
      <c r="B51" s="352"/>
      <c r="C51" s="327"/>
      <c r="D51" s="329"/>
      <c r="E51" s="329"/>
      <c r="F51" s="329"/>
      <c r="G51" s="329"/>
      <c r="H51" s="329"/>
    </row>
    <row r="52" spans="1:8" s="330" customFormat="1" ht="17.25">
      <c r="A52" s="329"/>
      <c r="B52" s="352"/>
      <c r="C52" s="327"/>
      <c r="D52" s="329"/>
      <c r="E52" s="329"/>
      <c r="F52" s="329"/>
      <c r="G52" s="329"/>
      <c r="H52" s="329"/>
    </row>
    <row r="53" spans="1:8" s="330" customFormat="1" ht="17.25">
      <c r="A53" s="329"/>
      <c r="B53" s="352"/>
      <c r="C53" s="327"/>
      <c r="D53" s="329"/>
      <c r="E53" s="329"/>
      <c r="F53" s="329"/>
      <c r="G53" s="329"/>
      <c r="H53" s="329"/>
    </row>
    <row r="54" spans="1:8" s="330" customFormat="1" ht="17.25">
      <c r="A54" s="329"/>
      <c r="B54" s="352"/>
      <c r="C54" s="327"/>
      <c r="D54" s="329"/>
      <c r="E54" s="329"/>
      <c r="F54" s="329"/>
      <c r="G54" s="329"/>
      <c r="H54" s="329"/>
    </row>
    <row r="55" spans="2:3" s="330" customFormat="1" ht="17.25">
      <c r="B55" s="372"/>
      <c r="C55" s="331"/>
    </row>
    <row r="56" spans="2:3" s="330" customFormat="1" ht="17.25">
      <c r="B56" s="372"/>
      <c r="C56" s="331"/>
    </row>
    <row r="57" spans="2:3" s="330" customFormat="1" ht="17.25">
      <c r="B57" s="372"/>
      <c r="C57" s="331"/>
    </row>
    <row r="58" spans="2:3" s="330" customFormat="1" ht="17.25">
      <c r="B58" s="372"/>
      <c r="C58" s="331"/>
    </row>
    <row r="59" spans="2:3" s="330" customFormat="1" ht="17.25">
      <c r="B59" s="372"/>
      <c r="C59" s="331"/>
    </row>
    <row r="60" spans="2:3" s="330" customFormat="1" ht="17.25">
      <c r="B60" s="372"/>
      <c r="C60" s="331"/>
    </row>
    <row r="61" spans="2:3" s="330" customFormat="1" ht="17.25">
      <c r="B61" s="372"/>
      <c r="C61" s="331"/>
    </row>
    <row r="62" spans="2:3" s="330" customFormat="1" ht="17.25">
      <c r="B62" s="372"/>
      <c r="C62" s="331"/>
    </row>
    <row r="63" spans="2:3" s="330" customFormat="1" ht="17.25">
      <c r="B63" s="372"/>
      <c r="C63" s="331"/>
    </row>
    <row r="64" spans="2:3" s="330" customFormat="1" ht="17.25">
      <c r="B64" s="372"/>
      <c r="C64" s="331"/>
    </row>
    <row r="65" spans="2:3" s="330" customFormat="1" ht="17.25">
      <c r="B65" s="372"/>
      <c r="C65" s="331"/>
    </row>
    <row r="66" spans="2:3" s="330" customFormat="1" ht="17.25">
      <c r="B66" s="372"/>
      <c r="C66" s="331"/>
    </row>
    <row r="67" spans="2:3" s="330" customFormat="1" ht="17.25">
      <c r="B67" s="372"/>
      <c r="C67" s="331"/>
    </row>
    <row r="68" spans="2:3" s="330" customFormat="1" ht="17.25">
      <c r="B68" s="372"/>
      <c r="C68" s="331"/>
    </row>
    <row r="69" spans="2:3" s="330" customFormat="1" ht="17.25">
      <c r="B69" s="372"/>
      <c r="C69" s="331"/>
    </row>
    <row r="70" spans="2:3" s="330" customFormat="1" ht="17.25">
      <c r="B70" s="372"/>
      <c r="C70" s="331"/>
    </row>
    <row r="71" spans="2:3" s="330" customFormat="1" ht="17.25">
      <c r="B71" s="372"/>
      <c r="C71" s="331"/>
    </row>
    <row r="72" spans="2:3" s="330" customFormat="1" ht="17.25">
      <c r="B72" s="372"/>
      <c r="C72" s="331"/>
    </row>
    <row r="73" spans="2:3" s="330" customFormat="1" ht="17.25">
      <c r="B73" s="372"/>
      <c r="C73" s="331"/>
    </row>
    <row r="74" spans="2:3" s="330" customFormat="1" ht="17.25">
      <c r="B74" s="372"/>
      <c r="C74" s="331"/>
    </row>
    <row r="75" spans="2:3" s="330" customFormat="1" ht="17.25">
      <c r="B75" s="372"/>
      <c r="C75" s="331"/>
    </row>
    <row r="76" spans="2:3" s="330" customFormat="1" ht="17.25">
      <c r="B76" s="372"/>
      <c r="C76" s="331"/>
    </row>
    <row r="77" spans="2:3" s="330" customFormat="1" ht="17.25">
      <c r="B77" s="372"/>
      <c r="C77" s="331"/>
    </row>
    <row r="78" spans="2:3" s="330" customFormat="1" ht="17.25">
      <c r="B78" s="372"/>
      <c r="C78" s="331"/>
    </row>
    <row r="79" spans="2:3" s="330" customFormat="1" ht="17.25">
      <c r="B79" s="372"/>
      <c r="C79" s="331"/>
    </row>
    <row r="80" spans="2:3" s="330" customFormat="1" ht="17.25">
      <c r="B80" s="372"/>
      <c r="C80" s="33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H35" sqref="H35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29"/>
      <c r="B1" s="430"/>
      <c r="C1" s="430"/>
      <c r="D1" s="430"/>
      <c r="E1" s="430"/>
      <c r="F1" s="430"/>
      <c r="G1" s="430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142</v>
      </c>
      <c r="D21" s="88" t="s">
        <v>143</v>
      </c>
      <c r="E21" s="107" t="s">
        <v>55</v>
      </c>
      <c r="F21" s="107" t="s">
        <v>63</v>
      </c>
      <c r="G21" s="108" t="s">
        <v>88</v>
      </c>
    </row>
    <row r="22" spans="1:7" ht="13.5">
      <c r="A22" s="109">
        <v>1</v>
      </c>
      <c r="B22" s="209" t="s">
        <v>126</v>
      </c>
      <c r="C22" s="9">
        <v>24561</v>
      </c>
      <c r="D22" s="9">
        <v>16494</v>
      </c>
      <c r="E22" s="124">
        <v>114.9</v>
      </c>
      <c r="F22" s="45">
        <f>SUM(C22/D22*100)</f>
        <v>148.90869407057113</v>
      </c>
      <c r="G22" s="110"/>
    </row>
    <row r="23" spans="1:7" ht="13.5">
      <c r="A23" s="109">
        <v>2</v>
      </c>
      <c r="B23" s="209" t="s">
        <v>153</v>
      </c>
      <c r="C23" s="9">
        <v>16488</v>
      </c>
      <c r="D23" s="9">
        <v>16164</v>
      </c>
      <c r="E23" s="124">
        <v>103.14</v>
      </c>
      <c r="F23" s="45">
        <f>SUM(C23/D23*100)</f>
        <v>102.00445434298442</v>
      </c>
      <c r="G23" s="110"/>
    </row>
    <row r="24" spans="1:7" ht="13.5">
      <c r="A24" s="109">
        <v>3</v>
      </c>
      <c r="B24" s="209" t="s">
        <v>246</v>
      </c>
      <c r="C24" s="9">
        <v>6560</v>
      </c>
      <c r="D24" s="9">
        <v>10712</v>
      </c>
      <c r="E24" s="124">
        <v>99</v>
      </c>
      <c r="F24" s="45">
        <f aca="true" t="shared" si="0" ref="F24:F32">SUM(C24/D24*100)</f>
        <v>61.23973114264376</v>
      </c>
      <c r="G24" s="110"/>
    </row>
    <row r="25" spans="1:7" ht="13.5">
      <c r="A25" s="109">
        <v>4</v>
      </c>
      <c r="B25" s="209" t="s">
        <v>173</v>
      </c>
      <c r="C25" s="9">
        <v>5309</v>
      </c>
      <c r="D25" s="9">
        <v>4944</v>
      </c>
      <c r="E25" s="124">
        <v>104.3</v>
      </c>
      <c r="F25" s="45">
        <f t="shared" si="0"/>
        <v>107.38268608414239</v>
      </c>
      <c r="G25" s="110"/>
    </row>
    <row r="26" spans="1:7" ht="13.5" customHeight="1">
      <c r="A26" s="109">
        <v>5</v>
      </c>
      <c r="B26" s="209" t="s">
        <v>170</v>
      </c>
      <c r="C26" s="9">
        <v>4978</v>
      </c>
      <c r="D26" s="9">
        <v>4637</v>
      </c>
      <c r="E26" s="124">
        <v>118.6</v>
      </c>
      <c r="F26" s="45">
        <f t="shared" si="0"/>
        <v>107.35389260297606</v>
      </c>
      <c r="G26" s="110"/>
    </row>
    <row r="27" spans="1:7" ht="13.5" customHeight="1">
      <c r="A27" s="109">
        <v>6</v>
      </c>
      <c r="B27" s="209" t="s">
        <v>256</v>
      </c>
      <c r="C27" s="9">
        <v>4962</v>
      </c>
      <c r="D27" s="9">
        <v>6368</v>
      </c>
      <c r="E27" s="124">
        <v>96</v>
      </c>
      <c r="F27" s="45">
        <f t="shared" si="0"/>
        <v>77.92085427135679</v>
      </c>
      <c r="G27" s="110"/>
    </row>
    <row r="28" spans="1:7" ht="13.5" customHeight="1">
      <c r="A28" s="109">
        <v>7</v>
      </c>
      <c r="B28" s="209" t="s">
        <v>248</v>
      </c>
      <c r="C28" s="115">
        <v>4843</v>
      </c>
      <c r="D28" s="115">
        <v>4969</v>
      </c>
      <c r="E28" s="124">
        <v>98.1</v>
      </c>
      <c r="F28" s="45">
        <f t="shared" si="0"/>
        <v>97.46427852686658</v>
      </c>
      <c r="G28" s="110"/>
    </row>
    <row r="29" spans="1:7" ht="13.5" customHeight="1">
      <c r="A29" s="109">
        <v>8</v>
      </c>
      <c r="B29" s="209" t="s">
        <v>247</v>
      </c>
      <c r="C29" s="115">
        <v>4614</v>
      </c>
      <c r="D29" s="115">
        <v>7939</v>
      </c>
      <c r="E29" s="124">
        <v>73.7</v>
      </c>
      <c r="F29" s="45">
        <f t="shared" si="0"/>
        <v>58.1181509006172</v>
      </c>
      <c r="G29" s="110"/>
    </row>
    <row r="30" spans="1:7" ht="13.5" customHeight="1">
      <c r="A30" s="109">
        <v>9</v>
      </c>
      <c r="B30" s="209" t="s">
        <v>171</v>
      </c>
      <c r="C30" s="115">
        <v>3367</v>
      </c>
      <c r="D30" s="115">
        <v>3441</v>
      </c>
      <c r="E30" s="124">
        <v>104.2</v>
      </c>
      <c r="F30" s="45">
        <f t="shared" si="0"/>
        <v>97.84946236559139</v>
      </c>
      <c r="G30" s="110"/>
    </row>
    <row r="31" spans="1:7" ht="13.5" customHeight="1" thickBot="1">
      <c r="A31" s="111">
        <v>10</v>
      </c>
      <c r="B31" s="209" t="s">
        <v>80</v>
      </c>
      <c r="C31" s="112">
        <v>3107</v>
      </c>
      <c r="D31" s="112">
        <v>4053</v>
      </c>
      <c r="E31" s="125">
        <v>101.9</v>
      </c>
      <c r="F31" s="45">
        <f t="shared" si="0"/>
        <v>76.6592647421663</v>
      </c>
      <c r="G31" s="113"/>
    </row>
    <row r="32" spans="1:7" ht="13.5" customHeight="1" thickBot="1">
      <c r="A32" s="94"/>
      <c r="B32" s="95" t="s">
        <v>84</v>
      </c>
      <c r="C32" s="96">
        <v>90974</v>
      </c>
      <c r="D32" s="96">
        <v>93687</v>
      </c>
      <c r="E32" s="97">
        <v>103.6</v>
      </c>
      <c r="F32" s="121">
        <f t="shared" si="0"/>
        <v>97.10418734723068</v>
      </c>
      <c r="G32" s="123">
        <v>92.1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9" t="s">
        <v>126</v>
      </c>
      <c r="C54" s="9">
        <v>167227</v>
      </c>
      <c r="D54" s="9">
        <v>174676</v>
      </c>
      <c r="E54" s="45">
        <v>106.9</v>
      </c>
      <c r="F54" s="45">
        <f aca="true" t="shared" si="1" ref="F54:F64">SUM(C54/D54*100)</f>
        <v>95.73553321578237</v>
      </c>
      <c r="G54" s="110"/>
    </row>
    <row r="55" spans="1:7" ht="13.5">
      <c r="A55" s="109">
        <v>2</v>
      </c>
      <c r="B55" s="209" t="s">
        <v>127</v>
      </c>
      <c r="C55" s="9">
        <v>20475</v>
      </c>
      <c r="D55" s="9">
        <v>23296</v>
      </c>
      <c r="E55" s="45">
        <v>103.7</v>
      </c>
      <c r="F55" s="45">
        <f t="shared" si="1"/>
        <v>87.890625</v>
      </c>
      <c r="G55" s="110"/>
    </row>
    <row r="56" spans="1:7" ht="13.5">
      <c r="A56" s="109">
        <v>3</v>
      </c>
      <c r="B56" s="209" t="s">
        <v>78</v>
      </c>
      <c r="C56" s="9">
        <v>18966</v>
      </c>
      <c r="D56" s="9">
        <v>18555</v>
      </c>
      <c r="E56" s="45">
        <v>104.3</v>
      </c>
      <c r="F56" s="45">
        <f t="shared" si="1"/>
        <v>102.21503637833469</v>
      </c>
      <c r="G56" s="110"/>
    </row>
    <row r="57" spans="1:7" ht="13.5">
      <c r="A57" s="109">
        <v>4</v>
      </c>
      <c r="B57" s="209" t="s">
        <v>249</v>
      </c>
      <c r="C57" s="9">
        <v>8364</v>
      </c>
      <c r="D57" s="9">
        <v>7097</v>
      </c>
      <c r="E57" s="45">
        <v>95.7</v>
      </c>
      <c r="F57" s="45">
        <f t="shared" si="1"/>
        <v>117.85261378047063</v>
      </c>
      <c r="G57" s="110"/>
    </row>
    <row r="58" spans="1:7" ht="13.5">
      <c r="A58" s="109">
        <v>5</v>
      </c>
      <c r="B58" s="210" t="s">
        <v>152</v>
      </c>
      <c r="C58" s="9">
        <v>7688</v>
      </c>
      <c r="D58" s="9">
        <v>6096</v>
      </c>
      <c r="E58" s="45">
        <v>102.1</v>
      </c>
      <c r="F58" s="45">
        <f t="shared" si="1"/>
        <v>126.11548556430445</v>
      </c>
      <c r="G58" s="110"/>
    </row>
    <row r="59" spans="1:7" ht="13.5">
      <c r="A59" s="109">
        <v>6</v>
      </c>
      <c r="B59" s="210" t="s">
        <v>133</v>
      </c>
      <c r="C59" s="9">
        <v>6140</v>
      </c>
      <c r="D59" s="9">
        <v>4242</v>
      </c>
      <c r="E59" s="45">
        <v>65</v>
      </c>
      <c r="F59" s="45">
        <f t="shared" si="1"/>
        <v>144.74304573314473</v>
      </c>
      <c r="G59" s="110"/>
    </row>
    <row r="60" spans="1:7" ht="13.5">
      <c r="A60" s="109">
        <v>7</v>
      </c>
      <c r="B60" s="209" t="s">
        <v>250</v>
      </c>
      <c r="C60" s="9">
        <v>5919</v>
      </c>
      <c r="D60" s="9">
        <v>3843</v>
      </c>
      <c r="E60" s="174">
        <v>82.4</v>
      </c>
      <c r="F60" s="45">
        <f t="shared" si="1"/>
        <v>154.02029664324746</v>
      </c>
      <c r="G60" s="110"/>
    </row>
    <row r="61" spans="1:7" ht="13.5">
      <c r="A61" s="109">
        <v>8</v>
      </c>
      <c r="B61" s="210" t="s">
        <v>253</v>
      </c>
      <c r="C61" s="9">
        <v>5325</v>
      </c>
      <c r="D61" s="9">
        <v>4390</v>
      </c>
      <c r="E61" s="45">
        <v>104.6</v>
      </c>
      <c r="F61" s="45">
        <f t="shared" si="1"/>
        <v>121.2984054669704</v>
      </c>
      <c r="G61" s="110"/>
    </row>
    <row r="62" spans="1:7" ht="13.5">
      <c r="A62" s="109">
        <v>9</v>
      </c>
      <c r="B62" s="210" t="s">
        <v>174</v>
      </c>
      <c r="C62" s="9">
        <v>4981</v>
      </c>
      <c r="D62" s="9">
        <v>9764</v>
      </c>
      <c r="E62" s="45">
        <v>91.2</v>
      </c>
      <c r="F62" s="45">
        <f t="shared" si="1"/>
        <v>51.01392871773863</v>
      </c>
      <c r="G62" s="110"/>
    </row>
    <row r="63" spans="1:8" ht="14.25" thickBot="1">
      <c r="A63" s="114">
        <v>10</v>
      </c>
      <c r="B63" s="210" t="s">
        <v>247</v>
      </c>
      <c r="C63" s="115">
        <v>4155</v>
      </c>
      <c r="D63" s="115">
        <v>5937</v>
      </c>
      <c r="E63" s="116">
        <v>85.2</v>
      </c>
      <c r="F63" s="116">
        <f t="shared" si="1"/>
        <v>69.98484082870137</v>
      </c>
      <c r="G63" s="118"/>
      <c r="H63" s="23"/>
    </row>
    <row r="64" spans="1:7" ht="14.25" thickBot="1">
      <c r="A64" s="94"/>
      <c r="B64" s="119" t="s">
        <v>87</v>
      </c>
      <c r="C64" s="120">
        <v>268803</v>
      </c>
      <c r="D64" s="120">
        <v>270788</v>
      </c>
      <c r="E64" s="121">
        <v>101.7</v>
      </c>
      <c r="F64" s="121">
        <f t="shared" si="1"/>
        <v>99.26695422249139</v>
      </c>
      <c r="G64" s="123">
        <v>61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I39" sqref="I39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142</v>
      </c>
      <c r="D21" s="88" t="s">
        <v>143</v>
      </c>
      <c r="E21" s="107" t="s">
        <v>55</v>
      </c>
      <c r="F21" s="107" t="s">
        <v>63</v>
      </c>
      <c r="G21" s="108" t="s">
        <v>88</v>
      </c>
    </row>
    <row r="22" spans="1:7" ht="13.5">
      <c r="A22" s="30">
        <v>1</v>
      </c>
      <c r="B22" s="209" t="s">
        <v>115</v>
      </c>
      <c r="C22" s="9">
        <v>51484</v>
      </c>
      <c r="D22" s="9">
        <v>50994</v>
      </c>
      <c r="E22" s="45">
        <v>114.8</v>
      </c>
      <c r="F22" s="45">
        <f>SUM(C22/D22*100)</f>
        <v>100.96089736047378</v>
      </c>
      <c r="G22" s="110"/>
    </row>
    <row r="23" spans="1:7" ht="13.5">
      <c r="A23" s="30">
        <v>2</v>
      </c>
      <c r="B23" s="209" t="s">
        <v>159</v>
      </c>
      <c r="C23" s="9">
        <v>41595</v>
      </c>
      <c r="D23" s="9">
        <v>46021</v>
      </c>
      <c r="E23" s="45">
        <v>94.6</v>
      </c>
      <c r="F23" s="45">
        <f aca="true" t="shared" si="0" ref="F23:F32">SUM(C23/D23*100)</f>
        <v>90.3826513982747</v>
      </c>
      <c r="G23" s="110"/>
    </row>
    <row r="24" spans="1:7" ht="13.5" customHeight="1">
      <c r="A24" s="30">
        <v>3</v>
      </c>
      <c r="B24" s="209" t="s">
        <v>251</v>
      </c>
      <c r="C24" s="9">
        <v>39903</v>
      </c>
      <c r="D24" s="9">
        <v>35383</v>
      </c>
      <c r="E24" s="45">
        <v>103.1</v>
      </c>
      <c r="F24" s="45">
        <f t="shared" si="0"/>
        <v>112.77449622700166</v>
      </c>
      <c r="G24" s="110"/>
    </row>
    <row r="25" spans="1:7" ht="13.5">
      <c r="A25" s="30">
        <v>4</v>
      </c>
      <c r="B25" s="209" t="s">
        <v>247</v>
      </c>
      <c r="C25" s="9">
        <v>37649</v>
      </c>
      <c r="D25" s="9">
        <v>35396</v>
      </c>
      <c r="E25" s="45">
        <v>102</v>
      </c>
      <c r="F25" s="45">
        <f t="shared" si="0"/>
        <v>106.3651260029382</v>
      </c>
      <c r="G25" s="110"/>
    </row>
    <row r="26" spans="1:7" ht="13.5">
      <c r="A26" s="30">
        <v>5</v>
      </c>
      <c r="B26" s="209" t="s">
        <v>241</v>
      </c>
      <c r="C26" s="9">
        <v>36383</v>
      </c>
      <c r="D26" s="9">
        <v>34836</v>
      </c>
      <c r="E26" s="45">
        <v>98.2</v>
      </c>
      <c r="F26" s="45">
        <f t="shared" si="0"/>
        <v>104.44080835916867</v>
      </c>
      <c r="G26" s="110"/>
    </row>
    <row r="27" spans="1:7" ht="13.5" customHeight="1">
      <c r="A27" s="30">
        <v>6</v>
      </c>
      <c r="B27" s="209" t="s">
        <v>246</v>
      </c>
      <c r="C27" s="9">
        <v>28942</v>
      </c>
      <c r="D27" s="9">
        <v>33133</v>
      </c>
      <c r="E27" s="45">
        <v>83.2</v>
      </c>
      <c r="F27" s="45">
        <f t="shared" si="0"/>
        <v>87.35097938611052</v>
      </c>
      <c r="G27" s="110"/>
    </row>
    <row r="28" spans="1:7" ht="13.5" customHeight="1">
      <c r="A28" s="30">
        <v>7</v>
      </c>
      <c r="B28" s="209" t="s">
        <v>167</v>
      </c>
      <c r="C28" s="9">
        <v>19842</v>
      </c>
      <c r="D28" s="9">
        <v>22780</v>
      </c>
      <c r="E28" s="45">
        <v>96.3</v>
      </c>
      <c r="F28" s="45">
        <f t="shared" si="0"/>
        <v>87.1027216856892</v>
      </c>
      <c r="G28" s="110"/>
    </row>
    <row r="29" spans="1:7" ht="13.5">
      <c r="A29" s="30">
        <v>8</v>
      </c>
      <c r="B29" s="209" t="s">
        <v>78</v>
      </c>
      <c r="C29" s="9">
        <v>19786</v>
      </c>
      <c r="D29" s="9">
        <v>18293</v>
      </c>
      <c r="E29" s="45">
        <v>103.3</v>
      </c>
      <c r="F29" s="45">
        <f t="shared" si="0"/>
        <v>108.16159186574099</v>
      </c>
      <c r="G29" s="110"/>
    </row>
    <row r="30" spans="1:7" ht="13.5">
      <c r="A30" s="30">
        <v>9</v>
      </c>
      <c r="B30" s="210" t="s">
        <v>164</v>
      </c>
      <c r="C30" s="9">
        <v>16322</v>
      </c>
      <c r="D30" s="9">
        <v>29720</v>
      </c>
      <c r="E30" s="45">
        <v>95.9</v>
      </c>
      <c r="F30" s="408">
        <f t="shared" si="0"/>
        <v>54.91924629878869</v>
      </c>
      <c r="G30" s="110"/>
    </row>
    <row r="31" spans="1:7" ht="14.25" thickBot="1">
      <c r="A31" s="122">
        <v>10</v>
      </c>
      <c r="B31" s="210" t="s">
        <v>252</v>
      </c>
      <c r="C31" s="115">
        <v>14954</v>
      </c>
      <c r="D31" s="115">
        <v>7768</v>
      </c>
      <c r="E31" s="116">
        <v>102.2</v>
      </c>
      <c r="F31" s="116">
        <f t="shared" si="0"/>
        <v>192.50772399588055</v>
      </c>
      <c r="G31" s="118"/>
    </row>
    <row r="32" spans="1:7" ht="14.25" thickBot="1">
      <c r="A32" s="94"/>
      <c r="B32" s="95" t="s">
        <v>89</v>
      </c>
      <c r="C32" s="96">
        <v>383455</v>
      </c>
      <c r="D32" s="96">
        <v>411718</v>
      </c>
      <c r="E32" s="99">
        <v>100.1</v>
      </c>
      <c r="F32" s="121">
        <f t="shared" si="0"/>
        <v>93.13534992397709</v>
      </c>
      <c r="G32" s="138">
        <v>60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9" t="s">
        <v>153</v>
      </c>
      <c r="C54" s="9">
        <v>13906</v>
      </c>
      <c r="D54" s="9">
        <v>17655</v>
      </c>
      <c r="E54" s="124">
        <v>70.6</v>
      </c>
      <c r="F54" s="45">
        <f>SUM(C54/D54*100)</f>
        <v>78.76522231662419</v>
      </c>
      <c r="G54" s="110"/>
    </row>
    <row r="55" spans="1:7" ht="13.5">
      <c r="A55" s="109">
        <v>2</v>
      </c>
      <c r="B55" s="209" t="s">
        <v>129</v>
      </c>
      <c r="C55" s="9">
        <v>5440</v>
      </c>
      <c r="D55" s="9">
        <v>5320</v>
      </c>
      <c r="E55" s="124">
        <v>102.4</v>
      </c>
      <c r="F55" s="45">
        <f aca="true" t="shared" si="1" ref="F55:F64">SUM(C55/D55*100)</f>
        <v>102.25563909774435</v>
      </c>
      <c r="G55" s="110"/>
    </row>
    <row r="56" spans="1:7" ht="13.5">
      <c r="A56" s="109">
        <v>3</v>
      </c>
      <c r="B56" s="209" t="s">
        <v>128</v>
      </c>
      <c r="C56" s="9">
        <v>3819</v>
      </c>
      <c r="D56" s="9">
        <v>3505</v>
      </c>
      <c r="E56" s="124">
        <v>99.5</v>
      </c>
      <c r="F56" s="45">
        <f t="shared" si="1"/>
        <v>108.9586305278174</v>
      </c>
      <c r="G56" s="110"/>
    </row>
    <row r="57" spans="1:8" ht="13.5">
      <c r="A57" s="109">
        <v>4</v>
      </c>
      <c r="B57" s="7" t="s">
        <v>80</v>
      </c>
      <c r="C57" s="9">
        <v>2755</v>
      </c>
      <c r="D57" s="9">
        <v>2768</v>
      </c>
      <c r="E57" s="124">
        <v>96.5</v>
      </c>
      <c r="F57" s="45">
        <f t="shared" si="1"/>
        <v>99.53034682080924</v>
      </c>
      <c r="G57" s="110"/>
      <c r="H57" s="72"/>
    </row>
    <row r="58" spans="1:7" ht="13.5">
      <c r="A58" s="109">
        <v>5</v>
      </c>
      <c r="B58" s="209" t="s">
        <v>133</v>
      </c>
      <c r="C58" s="9">
        <v>2156</v>
      </c>
      <c r="D58" s="9">
        <v>3007</v>
      </c>
      <c r="E58" s="124">
        <v>87.3</v>
      </c>
      <c r="F58" s="45">
        <f t="shared" si="1"/>
        <v>71.69936814100433</v>
      </c>
      <c r="G58" s="110"/>
    </row>
    <row r="59" spans="1:7" ht="13.5">
      <c r="A59" s="109">
        <v>6</v>
      </c>
      <c r="B59" s="209" t="s">
        <v>79</v>
      </c>
      <c r="C59" s="9">
        <v>2055</v>
      </c>
      <c r="D59" s="9">
        <v>2086</v>
      </c>
      <c r="E59" s="124">
        <v>98.6</v>
      </c>
      <c r="F59" s="45">
        <f t="shared" si="1"/>
        <v>98.51390220517737</v>
      </c>
      <c r="G59" s="110"/>
    </row>
    <row r="60" spans="1:7" ht="13.5">
      <c r="A60" s="109">
        <v>7</v>
      </c>
      <c r="B60" s="210" t="s">
        <v>164</v>
      </c>
      <c r="C60" s="9">
        <v>1444</v>
      </c>
      <c r="D60" s="9">
        <v>1622</v>
      </c>
      <c r="E60" s="124">
        <v>85.5</v>
      </c>
      <c r="F60" s="45">
        <f t="shared" si="1"/>
        <v>89.02589395807645</v>
      </c>
      <c r="G60" s="110"/>
    </row>
    <row r="61" spans="1:7" ht="13.5">
      <c r="A61" s="109">
        <v>8</v>
      </c>
      <c r="B61" s="210" t="s">
        <v>168</v>
      </c>
      <c r="C61" s="9">
        <v>1170</v>
      </c>
      <c r="D61" s="9">
        <v>1235</v>
      </c>
      <c r="E61" s="124">
        <v>105.1</v>
      </c>
      <c r="F61" s="45">
        <f t="shared" si="1"/>
        <v>94.73684210526315</v>
      </c>
      <c r="G61" s="110"/>
    </row>
    <row r="62" spans="1:7" ht="13.5">
      <c r="A62" s="109">
        <v>9</v>
      </c>
      <c r="B62" s="210" t="s">
        <v>246</v>
      </c>
      <c r="C62" s="9">
        <v>1081</v>
      </c>
      <c r="D62" s="9">
        <v>1502</v>
      </c>
      <c r="E62" s="124">
        <v>81</v>
      </c>
      <c r="F62" s="45">
        <f t="shared" si="1"/>
        <v>71.97070572569906</v>
      </c>
      <c r="G62" s="110"/>
    </row>
    <row r="63" spans="1:7" ht="14.25" thickBot="1">
      <c r="A63" s="111">
        <v>10</v>
      </c>
      <c r="B63" s="211" t="s">
        <v>268</v>
      </c>
      <c r="C63" s="112">
        <v>792</v>
      </c>
      <c r="D63" s="112">
        <v>650</v>
      </c>
      <c r="E63" s="125">
        <v>122</v>
      </c>
      <c r="F63" s="45">
        <f t="shared" si="1"/>
        <v>121.84615384615385</v>
      </c>
      <c r="G63" s="113"/>
    </row>
    <row r="64" spans="1:7" ht="14.25" thickBot="1">
      <c r="A64" s="94"/>
      <c r="B64" s="95" t="s">
        <v>85</v>
      </c>
      <c r="C64" s="96">
        <v>37600</v>
      </c>
      <c r="D64" s="96">
        <v>42306</v>
      </c>
      <c r="E64" s="97">
        <v>85.3</v>
      </c>
      <c r="F64" s="121">
        <f t="shared" si="1"/>
        <v>88.87628232402022</v>
      </c>
      <c r="G64" s="138">
        <v>104.8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I8" sqref="I8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142</v>
      </c>
      <c r="D20" s="88" t="s">
        <v>143</v>
      </c>
      <c r="E20" s="107" t="s">
        <v>55</v>
      </c>
      <c r="F20" s="107" t="s">
        <v>63</v>
      </c>
      <c r="G20" s="108" t="s">
        <v>88</v>
      </c>
    </row>
    <row r="21" spans="1:7" ht="13.5">
      <c r="A21" s="109">
        <v>1</v>
      </c>
      <c r="B21" s="209" t="s">
        <v>165</v>
      </c>
      <c r="C21" s="9">
        <v>23040</v>
      </c>
      <c r="D21" s="9">
        <v>25488</v>
      </c>
      <c r="E21" s="124">
        <v>76</v>
      </c>
      <c r="F21" s="45">
        <f aca="true" t="shared" si="0" ref="F21:F31">SUM(C21/D21*100)</f>
        <v>90.3954802259887</v>
      </c>
      <c r="G21" s="110"/>
    </row>
    <row r="22" spans="1:7" ht="13.5">
      <c r="A22" s="109">
        <v>2</v>
      </c>
      <c r="B22" s="209" t="s">
        <v>80</v>
      </c>
      <c r="C22" s="9">
        <v>15962</v>
      </c>
      <c r="D22" s="9">
        <v>22944</v>
      </c>
      <c r="E22" s="124">
        <v>103.5</v>
      </c>
      <c r="F22" s="45">
        <f t="shared" si="0"/>
        <v>69.56938633193863</v>
      </c>
      <c r="G22" s="110"/>
    </row>
    <row r="23" spans="1:7" ht="13.5" customHeight="1">
      <c r="A23" s="109">
        <v>3</v>
      </c>
      <c r="B23" s="209" t="s">
        <v>127</v>
      </c>
      <c r="C23" s="9">
        <v>9714</v>
      </c>
      <c r="D23" s="9">
        <v>12768</v>
      </c>
      <c r="E23" s="124">
        <v>97.8</v>
      </c>
      <c r="F23" s="45">
        <f t="shared" si="0"/>
        <v>76.08082706766918</v>
      </c>
      <c r="G23" s="110"/>
    </row>
    <row r="24" spans="1:7" ht="13.5" customHeight="1">
      <c r="A24" s="109">
        <v>4</v>
      </c>
      <c r="B24" s="209" t="s">
        <v>254</v>
      </c>
      <c r="C24" s="9">
        <v>7424</v>
      </c>
      <c r="D24" s="9">
        <v>9516</v>
      </c>
      <c r="E24" s="124">
        <v>101</v>
      </c>
      <c r="F24" s="45">
        <f t="shared" si="0"/>
        <v>78.01597309794032</v>
      </c>
      <c r="G24" s="110"/>
    </row>
    <row r="25" spans="1:7" ht="13.5" customHeight="1">
      <c r="A25" s="109">
        <v>5</v>
      </c>
      <c r="B25" s="210" t="s">
        <v>171</v>
      </c>
      <c r="C25" s="9">
        <v>7286</v>
      </c>
      <c r="D25" s="9">
        <v>7315</v>
      </c>
      <c r="E25" s="124">
        <v>99.9</v>
      </c>
      <c r="F25" s="45">
        <f t="shared" si="0"/>
        <v>99.60355434039644</v>
      </c>
      <c r="G25" s="110"/>
    </row>
    <row r="26" spans="1:7" ht="13.5" customHeight="1">
      <c r="A26" s="109">
        <v>6</v>
      </c>
      <c r="B26" s="210" t="s">
        <v>250</v>
      </c>
      <c r="C26" s="9">
        <v>7185</v>
      </c>
      <c r="D26" s="9">
        <v>7380</v>
      </c>
      <c r="E26" s="124">
        <v>90.6</v>
      </c>
      <c r="F26" s="45">
        <f t="shared" si="0"/>
        <v>97.35772357723577</v>
      </c>
      <c r="G26" s="110"/>
    </row>
    <row r="27" spans="1:7" ht="13.5" customHeight="1">
      <c r="A27" s="109">
        <v>7</v>
      </c>
      <c r="B27" s="210" t="s">
        <v>133</v>
      </c>
      <c r="C27" s="9">
        <v>5831</v>
      </c>
      <c r="D27" s="9">
        <v>4483</v>
      </c>
      <c r="E27" s="124">
        <v>120.2</v>
      </c>
      <c r="F27" s="45">
        <f t="shared" si="0"/>
        <v>130.0691501226857</v>
      </c>
      <c r="G27" s="110"/>
    </row>
    <row r="28" spans="1:7" ht="13.5" customHeight="1">
      <c r="A28" s="109">
        <v>8</v>
      </c>
      <c r="B28" s="210" t="s">
        <v>269</v>
      </c>
      <c r="C28" s="9">
        <v>5664</v>
      </c>
      <c r="D28" s="9">
        <v>8559</v>
      </c>
      <c r="E28" s="124">
        <v>106.9</v>
      </c>
      <c r="F28" s="45">
        <f t="shared" si="0"/>
        <v>66.17595513494567</v>
      </c>
      <c r="G28" s="110"/>
    </row>
    <row r="29" spans="1:7" ht="13.5" customHeight="1">
      <c r="A29" s="109">
        <v>9</v>
      </c>
      <c r="B29" s="210" t="s">
        <v>172</v>
      </c>
      <c r="C29" s="115">
        <v>4039</v>
      </c>
      <c r="D29" s="115">
        <v>4209</v>
      </c>
      <c r="E29" s="127">
        <v>89.9</v>
      </c>
      <c r="F29" s="45">
        <f t="shared" si="0"/>
        <v>95.96103587550488</v>
      </c>
      <c r="G29" s="110"/>
    </row>
    <row r="30" spans="1:7" ht="13.5" customHeight="1" thickBot="1">
      <c r="A30" s="114">
        <v>10</v>
      </c>
      <c r="B30" s="210" t="s">
        <v>256</v>
      </c>
      <c r="C30" s="115">
        <v>3056</v>
      </c>
      <c r="D30" s="115">
        <v>2743</v>
      </c>
      <c r="E30" s="127">
        <v>101.1</v>
      </c>
      <c r="F30" s="116">
        <f t="shared" si="0"/>
        <v>111.4108640174991</v>
      </c>
      <c r="G30" s="118"/>
    </row>
    <row r="31" spans="1:7" ht="13.5" customHeight="1" thickBot="1">
      <c r="A31" s="94"/>
      <c r="B31" s="95" t="s">
        <v>91</v>
      </c>
      <c r="C31" s="96">
        <v>106868</v>
      </c>
      <c r="D31" s="96">
        <v>123542</v>
      </c>
      <c r="E31" s="97">
        <v>93.1</v>
      </c>
      <c r="F31" s="121">
        <f t="shared" si="0"/>
        <v>86.5033753703194</v>
      </c>
      <c r="G31" s="123">
        <v>95.6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90</v>
      </c>
    </row>
    <row r="54" spans="1:7" ht="13.5">
      <c r="A54" s="109">
        <v>1</v>
      </c>
      <c r="B54" s="209" t="s">
        <v>153</v>
      </c>
      <c r="C54" s="6">
        <v>28156</v>
      </c>
      <c r="D54" s="9">
        <v>28546</v>
      </c>
      <c r="E54" s="45">
        <v>101.2</v>
      </c>
      <c r="F54" s="45">
        <f aca="true" t="shared" si="1" ref="F54:F64">SUM(C54/D54*100)</f>
        <v>98.63378406782036</v>
      </c>
      <c r="G54" s="110"/>
    </row>
    <row r="55" spans="1:7" ht="13.5">
      <c r="A55" s="109">
        <v>2</v>
      </c>
      <c r="B55" s="209" t="s">
        <v>80</v>
      </c>
      <c r="C55" s="6">
        <v>20843</v>
      </c>
      <c r="D55" s="9">
        <v>18434</v>
      </c>
      <c r="E55" s="45">
        <v>104</v>
      </c>
      <c r="F55" s="45">
        <f t="shared" si="1"/>
        <v>113.06824346316589</v>
      </c>
      <c r="G55" s="110"/>
    </row>
    <row r="56" spans="1:7" ht="13.5">
      <c r="A56" s="109">
        <v>3</v>
      </c>
      <c r="B56" s="209" t="s">
        <v>169</v>
      </c>
      <c r="C56" s="6">
        <v>20721</v>
      </c>
      <c r="D56" s="9">
        <v>19441</v>
      </c>
      <c r="E56" s="45">
        <v>104.8</v>
      </c>
      <c r="F56" s="45">
        <f t="shared" si="1"/>
        <v>106.58402345558355</v>
      </c>
      <c r="G56" s="110"/>
    </row>
    <row r="57" spans="1:7" ht="13.5">
      <c r="A57" s="109">
        <v>4</v>
      </c>
      <c r="B57" s="7" t="s">
        <v>129</v>
      </c>
      <c r="C57" s="6">
        <v>17620</v>
      </c>
      <c r="D57" s="9">
        <v>14017</v>
      </c>
      <c r="E57" s="45">
        <v>111.4</v>
      </c>
      <c r="F57" s="45">
        <f t="shared" si="1"/>
        <v>125.70450167653564</v>
      </c>
      <c r="G57" s="110"/>
    </row>
    <row r="58" spans="1:7" ht="13.5">
      <c r="A58" s="109">
        <v>5</v>
      </c>
      <c r="B58" s="7" t="s">
        <v>255</v>
      </c>
      <c r="C58" s="6">
        <v>15976</v>
      </c>
      <c r="D58" s="9">
        <v>17391</v>
      </c>
      <c r="E58" s="45">
        <v>102.5</v>
      </c>
      <c r="F58" s="45">
        <f t="shared" si="1"/>
        <v>91.86360761313323</v>
      </c>
      <c r="G58" s="110"/>
    </row>
    <row r="59" spans="1:7" ht="13.5">
      <c r="A59" s="109">
        <v>6</v>
      </c>
      <c r="B59" s="210" t="s">
        <v>154</v>
      </c>
      <c r="C59" s="6">
        <v>15825</v>
      </c>
      <c r="D59" s="9">
        <v>11305</v>
      </c>
      <c r="E59" s="45">
        <v>112.7</v>
      </c>
      <c r="F59" s="45">
        <f t="shared" si="1"/>
        <v>139.98230871295888</v>
      </c>
      <c r="G59" s="110"/>
    </row>
    <row r="60" spans="1:7" ht="13.5">
      <c r="A60" s="109">
        <v>7</v>
      </c>
      <c r="B60" s="210" t="s">
        <v>247</v>
      </c>
      <c r="C60" s="6">
        <v>14018</v>
      </c>
      <c r="D60" s="9">
        <v>17569</v>
      </c>
      <c r="E60" s="45">
        <v>91.2</v>
      </c>
      <c r="F60" s="45">
        <f t="shared" si="1"/>
        <v>79.78826341852125</v>
      </c>
      <c r="G60" s="110"/>
    </row>
    <row r="61" spans="1:7" ht="13.5">
      <c r="A61" s="109">
        <v>8</v>
      </c>
      <c r="B61" s="210" t="s">
        <v>253</v>
      </c>
      <c r="C61" s="6">
        <v>12195</v>
      </c>
      <c r="D61" s="9">
        <v>10756</v>
      </c>
      <c r="E61" s="45">
        <v>100.1</v>
      </c>
      <c r="F61" s="45">
        <f t="shared" si="1"/>
        <v>113.37857939754556</v>
      </c>
      <c r="G61" s="110"/>
    </row>
    <row r="62" spans="1:7" ht="13.5">
      <c r="A62" s="109">
        <v>9</v>
      </c>
      <c r="B62" s="210" t="s">
        <v>256</v>
      </c>
      <c r="C62" s="126">
        <v>11835</v>
      </c>
      <c r="D62" s="115">
        <v>11788</v>
      </c>
      <c r="E62" s="116">
        <v>99.1</v>
      </c>
      <c r="F62" s="45">
        <f t="shared" si="1"/>
        <v>100.39871055310485</v>
      </c>
      <c r="G62" s="110"/>
    </row>
    <row r="63" spans="1:7" ht="14.25" thickBot="1">
      <c r="A63" s="114">
        <v>10</v>
      </c>
      <c r="B63" s="210" t="s">
        <v>270</v>
      </c>
      <c r="C63" s="126">
        <v>9224</v>
      </c>
      <c r="D63" s="115">
        <v>6595</v>
      </c>
      <c r="E63" s="116">
        <v>101.7</v>
      </c>
      <c r="F63" s="116">
        <f t="shared" si="1"/>
        <v>139.86353297952994</v>
      </c>
      <c r="G63" s="118"/>
    </row>
    <row r="64" spans="1:7" ht="14.25" thickBot="1">
      <c r="A64" s="94"/>
      <c r="B64" s="95" t="s">
        <v>87</v>
      </c>
      <c r="C64" s="96">
        <v>209673</v>
      </c>
      <c r="D64" s="96">
        <v>196903</v>
      </c>
      <c r="E64" s="99">
        <v>99.9</v>
      </c>
      <c r="F64" s="121">
        <f t="shared" si="1"/>
        <v>106.48542683453275</v>
      </c>
      <c r="G64" s="138">
        <v>66.4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O11" sqref="O1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306" t="s">
        <v>209</v>
      </c>
      <c r="C16" s="306" t="s">
        <v>210</v>
      </c>
      <c r="D16" s="306" t="s">
        <v>211</v>
      </c>
      <c r="E16" s="306" t="s">
        <v>178</v>
      </c>
      <c r="F16" s="306" t="s">
        <v>179</v>
      </c>
      <c r="G16" s="306" t="s">
        <v>180</v>
      </c>
      <c r="H16" s="306" t="s">
        <v>181</v>
      </c>
      <c r="I16" s="306" t="s">
        <v>182</v>
      </c>
      <c r="J16" s="306" t="s">
        <v>183</v>
      </c>
      <c r="K16" s="306" t="s">
        <v>184</v>
      </c>
      <c r="L16" s="306" t="s">
        <v>185</v>
      </c>
      <c r="M16" s="306" t="s">
        <v>186</v>
      </c>
      <c r="N16" s="1"/>
    </row>
    <row r="17" spans="1:27" ht="10.5" customHeight="1">
      <c r="A17" s="10" t="s">
        <v>212</v>
      </c>
      <c r="B17" s="303">
        <v>67.9</v>
      </c>
      <c r="C17" s="303">
        <v>70.2</v>
      </c>
      <c r="D17" s="303">
        <v>77.5</v>
      </c>
      <c r="E17" s="303">
        <v>83.7</v>
      </c>
      <c r="F17" s="303">
        <v>70.4</v>
      </c>
      <c r="G17" s="303">
        <v>83.5</v>
      </c>
      <c r="H17" s="303">
        <v>83.9</v>
      </c>
      <c r="I17" s="303">
        <v>76.5</v>
      </c>
      <c r="J17" s="303">
        <v>74.5</v>
      </c>
      <c r="K17" s="303">
        <v>82.8</v>
      </c>
      <c r="L17" s="303">
        <v>76.5</v>
      </c>
      <c r="M17" s="303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213</v>
      </c>
      <c r="B18" s="303">
        <v>73.5</v>
      </c>
      <c r="C18" s="303">
        <v>74.3</v>
      </c>
      <c r="D18" s="303">
        <v>75.7</v>
      </c>
      <c r="E18" s="303">
        <v>85.3</v>
      </c>
      <c r="F18" s="303">
        <v>83.2</v>
      </c>
      <c r="G18" s="303">
        <v>89.6</v>
      </c>
      <c r="H18" s="303">
        <v>94.5</v>
      </c>
      <c r="I18" s="303">
        <v>77.2</v>
      </c>
      <c r="J18" s="303">
        <v>90.5</v>
      </c>
      <c r="K18" s="303">
        <v>97.3</v>
      </c>
      <c r="L18" s="303">
        <v>96.3</v>
      </c>
      <c r="M18" s="303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214</v>
      </c>
      <c r="B19" s="303">
        <v>92.9</v>
      </c>
      <c r="C19" s="303">
        <v>77.4</v>
      </c>
      <c r="D19" s="303">
        <v>75.4</v>
      </c>
      <c r="E19" s="303">
        <v>75.8</v>
      </c>
      <c r="F19" s="303">
        <v>74.4</v>
      </c>
      <c r="G19" s="303">
        <v>77.7</v>
      </c>
      <c r="H19" s="303">
        <v>80.3</v>
      </c>
      <c r="I19" s="303">
        <v>77.2</v>
      </c>
      <c r="J19" s="303">
        <v>77.5</v>
      </c>
      <c r="K19" s="303">
        <v>77.1</v>
      </c>
      <c r="L19" s="303">
        <v>73.5</v>
      </c>
      <c r="M19" s="303">
        <v>66.6</v>
      </c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1"/>
      <c r="AA19" s="1"/>
    </row>
    <row r="20" spans="1:27" ht="10.5" customHeight="1">
      <c r="A20" s="10" t="s">
        <v>215</v>
      </c>
      <c r="B20" s="303">
        <v>67.1</v>
      </c>
      <c r="C20" s="303">
        <v>69</v>
      </c>
      <c r="D20" s="303">
        <v>71.2</v>
      </c>
      <c r="E20" s="303">
        <v>73.2</v>
      </c>
      <c r="F20" s="303">
        <v>72</v>
      </c>
      <c r="G20" s="303">
        <v>72.6</v>
      </c>
      <c r="H20" s="303">
        <v>78.1</v>
      </c>
      <c r="I20" s="303">
        <v>80</v>
      </c>
      <c r="J20" s="303">
        <v>75.3</v>
      </c>
      <c r="K20" s="303">
        <v>77.7</v>
      </c>
      <c r="L20" s="303">
        <v>79.8</v>
      </c>
      <c r="M20" s="303">
        <v>73.4</v>
      </c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1"/>
      <c r="AA20" s="1"/>
    </row>
    <row r="21" spans="1:27" ht="10.5" customHeight="1">
      <c r="A21" s="10" t="s">
        <v>216</v>
      </c>
      <c r="B21" s="303">
        <v>71.6</v>
      </c>
      <c r="C21" s="303">
        <v>76.8</v>
      </c>
      <c r="D21" s="303">
        <v>80.9</v>
      </c>
      <c r="E21" s="303">
        <v>79.2</v>
      </c>
      <c r="F21" s="303">
        <v>79.8</v>
      </c>
      <c r="G21" s="303">
        <v>79.2</v>
      </c>
      <c r="H21" s="303">
        <v>80.8</v>
      </c>
      <c r="I21" s="303">
        <v>83.9</v>
      </c>
      <c r="J21" s="303"/>
      <c r="K21" s="303"/>
      <c r="L21" s="303"/>
      <c r="M21" s="304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1"/>
      <c r="AA22" s="1"/>
    </row>
    <row r="23" spans="14:27" ht="9.75" customHeight="1"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1"/>
      <c r="AA23" s="1"/>
    </row>
    <row r="24" spans="1:13" ht="13.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</row>
    <row r="28" ht="13.5">
      <c r="O28" s="311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306" t="s">
        <v>209</v>
      </c>
      <c r="C41" s="306" t="s">
        <v>210</v>
      </c>
      <c r="D41" s="306" t="s">
        <v>211</v>
      </c>
      <c r="E41" s="306" t="s">
        <v>178</v>
      </c>
      <c r="F41" s="306" t="s">
        <v>179</v>
      </c>
      <c r="G41" s="306" t="s">
        <v>180</v>
      </c>
      <c r="H41" s="306" t="s">
        <v>181</v>
      </c>
      <c r="I41" s="306" t="s">
        <v>182</v>
      </c>
      <c r="J41" s="306" t="s">
        <v>183</v>
      </c>
      <c r="K41" s="306" t="s">
        <v>184</v>
      </c>
      <c r="L41" s="306" t="s">
        <v>185</v>
      </c>
      <c r="M41" s="306" t="s">
        <v>186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212</v>
      </c>
      <c r="B42" s="312">
        <v>100.1</v>
      </c>
      <c r="C42" s="312">
        <v>94.9</v>
      </c>
      <c r="D42" s="312">
        <v>88</v>
      </c>
      <c r="E42" s="312">
        <v>84.7</v>
      </c>
      <c r="F42" s="312">
        <v>86.6</v>
      </c>
      <c r="G42" s="312">
        <v>95.3</v>
      </c>
      <c r="H42" s="312">
        <v>92.5</v>
      </c>
      <c r="I42" s="312">
        <v>95.8</v>
      </c>
      <c r="J42" s="312">
        <v>94.3</v>
      </c>
      <c r="K42" s="312">
        <v>94.3</v>
      </c>
      <c r="L42" s="312">
        <v>93.5</v>
      </c>
      <c r="M42" s="312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213</v>
      </c>
      <c r="B43" s="312">
        <v>96.9</v>
      </c>
      <c r="C43" s="312">
        <v>96.4</v>
      </c>
      <c r="D43" s="312">
        <v>90.1</v>
      </c>
      <c r="E43" s="312">
        <v>101.5</v>
      </c>
      <c r="F43" s="312">
        <v>106.8</v>
      </c>
      <c r="G43" s="312">
        <v>110.7</v>
      </c>
      <c r="H43" s="312">
        <v>103.8</v>
      </c>
      <c r="I43" s="312">
        <v>105.9</v>
      </c>
      <c r="J43" s="312">
        <v>95.9</v>
      </c>
      <c r="K43" s="312">
        <v>92.5</v>
      </c>
      <c r="L43" s="312">
        <v>100.7</v>
      </c>
      <c r="M43" s="312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214</v>
      </c>
      <c r="B44" s="312">
        <v>109.6</v>
      </c>
      <c r="C44" s="312">
        <v>91.7</v>
      </c>
      <c r="D44" s="312">
        <v>85.7</v>
      </c>
      <c r="E44" s="312">
        <v>88.7</v>
      </c>
      <c r="F44" s="312">
        <v>89.8</v>
      </c>
      <c r="G44" s="312">
        <v>91.4</v>
      </c>
      <c r="H44" s="312">
        <v>87.6</v>
      </c>
      <c r="I44" s="312">
        <v>85.8</v>
      </c>
      <c r="J44" s="312">
        <v>84.7</v>
      </c>
      <c r="K44" s="312">
        <v>90.7</v>
      </c>
      <c r="L44" s="312">
        <v>91.4</v>
      </c>
      <c r="M44" s="312">
        <v>87.4</v>
      </c>
      <c r="N44" s="25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</row>
    <row r="45" spans="1:26" ht="10.5" customHeight="1">
      <c r="A45" s="10" t="s">
        <v>215</v>
      </c>
      <c r="B45" s="312">
        <v>91.1</v>
      </c>
      <c r="C45" s="312">
        <v>91.1</v>
      </c>
      <c r="D45" s="312">
        <v>91.1</v>
      </c>
      <c r="E45" s="312">
        <v>90.6</v>
      </c>
      <c r="F45" s="312">
        <v>95.7</v>
      </c>
      <c r="G45" s="312">
        <v>90</v>
      </c>
      <c r="H45" s="312">
        <v>92.4</v>
      </c>
      <c r="I45" s="312">
        <v>93.7</v>
      </c>
      <c r="J45" s="312">
        <v>85.5</v>
      </c>
      <c r="K45" s="312">
        <v>88.9</v>
      </c>
      <c r="L45" s="312">
        <v>90.9</v>
      </c>
      <c r="M45" s="312">
        <v>84</v>
      </c>
      <c r="N45" s="25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</row>
    <row r="46" spans="1:26" ht="10.5" customHeight="1">
      <c r="A46" s="10" t="s">
        <v>205</v>
      </c>
      <c r="B46" s="312">
        <v>85.3</v>
      </c>
      <c r="C46" s="312">
        <v>84.2</v>
      </c>
      <c r="D46" s="312">
        <v>80.9</v>
      </c>
      <c r="E46" s="312">
        <v>82.2</v>
      </c>
      <c r="F46" s="312">
        <v>91.4</v>
      </c>
      <c r="G46" s="312">
        <v>87.2</v>
      </c>
      <c r="H46" s="312">
        <v>87.8</v>
      </c>
      <c r="I46" s="312">
        <v>91</v>
      </c>
      <c r="J46" s="312"/>
      <c r="K46" s="312"/>
      <c r="L46" s="312"/>
      <c r="M46" s="312"/>
      <c r="N46" s="25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</row>
    <row r="47" spans="14:26" ht="10.5" customHeight="1">
      <c r="N47" s="25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</row>
    <row r="48" spans="14:26" ht="10.5" customHeight="1">
      <c r="N48" s="25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306" t="s">
        <v>209</v>
      </c>
      <c r="C65" s="306" t="s">
        <v>210</v>
      </c>
      <c r="D65" s="306" t="s">
        <v>211</v>
      </c>
      <c r="E65" s="306" t="s">
        <v>178</v>
      </c>
      <c r="F65" s="306" t="s">
        <v>179</v>
      </c>
      <c r="G65" s="306" t="s">
        <v>180</v>
      </c>
      <c r="H65" s="306" t="s">
        <v>181</v>
      </c>
      <c r="I65" s="306" t="s">
        <v>182</v>
      </c>
      <c r="J65" s="306" t="s">
        <v>183</v>
      </c>
      <c r="K65" s="306" t="s">
        <v>184</v>
      </c>
      <c r="L65" s="306" t="s">
        <v>185</v>
      </c>
      <c r="M65" s="306" t="s">
        <v>186</v>
      </c>
    </row>
    <row r="66" spans="1:13" ht="10.5" customHeight="1">
      <c r="A66" s="10" t="s">
        <v>212</v>
      </c>
      <c r="B66" s="303">
        <v>67.6</v>
      </c>
      <c r="C66" s="303">
        <v>74.7</v>
      </c>
      <c r="D66" s="303">
        <v>88.5</v>
      </c>
      <c r="E66" s="303">
        <v>98.8</v>
      </c>
      <c r="F66" s="303">
        <v>81</v>
      </c>
      <c r="G66" s="303">
        <v>87.1</v>
      </c>
      <c r="H66" s="303">
        <v>90.8</v>
      </c>
      <c r="I66" s="303">
        <v>79.5</v>
      </c>
      <c r="J66" s="303">
        <v>79.1</v>
      </c>
      <c r="K66" s="303">
        <v>87.8</v>
      </c>
      <c r="L66" s="303">
        <v>81.9</v>
      </c>
      <c r="M66" s="303">
        <v>81.6</v>
      </c>
    </row>
    <row r="67" spans="1:26" ht="10.5" customHeight="1">
      <c r="A67" s="10" t="s">
        <v>213</v>
      </c>
      <c r="B67" s="303">
        <v>75.9</v>
      </c>
      <c r="C67" s="303">
        <v>77.1</v>
      </c>
      <c r="D67" s="303">
        <v>84.6</v>
      </c>
      <c r="E67" s="303">
        <v>83</v>
      </c>
      <c r="F67" s="303">
        <v>77.3</v>
      </c>
      <c r="G67" s="303">
        <v>80.6</v>
      </c>
      <c r="H67" s="303">
        <v>91.3</v>
      </c>
      <c r="I67" s="303">
        <v>72.6</v>
      </c>
      <c r="J67" s="303">
        <v>94.7</v>
      </c>
      <c r="K67" s="303">
        <v>105.1</v>
      </c>
      <c r="L67" s="303">
        <v>95.5</v>
      </c>
      <c r="M67" s="303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214</v>
      </c>
      <c r="B68" s="303">
        <v>83.6</v>
      </c>
      <c r="C68" s="303">
        <v>85.7</v>
      </c>
      <c r="D68" s="303">
        <v>88.4</v>
      </c>
      <c r="E68" s="303">
        <v>85.2</v>
      </c>
      <c r="F68" s="303">
        <v>82.7</v>
      </c>
      <c r="G68" s="303">
        <v>84.9</v>
      </c>
      <c r="H68" s="303">
        <v>91.8</v>
      </c>
      <c r="I68" s="303">
        <v>90.1</v>
      </c>
      <c r="J68" s="303">
        <v>91.5</v>
      </c>
      <c r="K68" s="303">
        <v>84.5</v>
      </c>
      <c r="L68" s="303">
        <v>80.3</v>
      </c>
      <c r="M68" s="303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215</v>
      </c>
      <c r="B69" s="303">
        <v>73.1</v>
      </c>
      <c r="C69" s="303">
        <v>75.7</v>
      </c>
      <c r="D69" s="303">
        <v>78.1</v>
      </c>
      <c r="E69" s="303">
        <v>80.8</v>
      </c>
      <c r="F69" s="303">
        <v>74.5</v>
      </c>
      <c r="G69" s="303">
        <v>81.3</v>
      </c>
      <c r="H69" s="303">
        <v>84.2</v>
      </c>
      <c r="I69" s="303">
        <v>85.2</v>
      </c>
      <c r="J69" s="303">
        <v>88.5</v>
      </c>
      <c r="K69" s="303">
        <v>87.1</v>
      </c>
      <c r="L69" s="303">
        <v>87.6</v>
      </c>
      <c r="M69" s="303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216</v>
      </c>
      <c r="B70" s="303">
        <v>83.9</v>
      </c>
      <c r="C70" s="303">
        <v>91.2</v>
      </c>
      <c r="D70" s="303">
        <v>100</v>
      </c>
      <c r="E70" s="303">
        <v>96.4</v>
      </c>
      <c r="F70" s="303">
        <v>86.6</v>
      </c>
      <c r="G70" s="303">
        <v>91.1</v>
      </c>
      <c r="H70" s="303">
        <v>92</v>
      </c>
      <c r="I70" s="303">
        <v>92.1</v>
      </c>
      <c r="J70" s="303"/>
      <c r="K70" s="303"/>
      <c r="L70" s="303"/>
      <c r="M70" s="30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09"/>
      <c r="C72" s="309"/>
      <c r="D72" s="309"/>
      <c r="E72" s="309"/>
      <c r="F72" s="309"/>
      <c r="G72" s="313"/>
      <c r="H72" s="309"/>
      <c r="I72" s="309"/>
      <c r="J72" s="309"/>
      <c r="K72" s="309"/>
      <c r="L72" s="309"/>
      <c r="M72" s="309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N33" sqref="N33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10" customWidth="1"/>
    <col min="25" max="26" width="7.625" style="0" customWidth="1"/>
  </cols>
  <sheetData>
    <row r="1" spans="1:29" ht="13.5">
      <c r="A1" s="25"/>
      <c r="B1" s="314"/>
      <c r="C1" s="297"/>
      <c r="D1" s="297"/>
      <c r="E1" s="297"/>
      <c r="F1" s="297"/>
      <c r="G1" s="297"/>
      <c r="H1" s="297"/>
      <c r="I1" s="297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97"/>
      <c r="C2" s="297"/>
      <c r="D2" s="297"/>
      <c r="E2" s="297"/>
      <c r="F2" s="297"/>
      <c r="G2" s="297"/>
      <c r="H2" s="297"/>
      <c r="I2" s="297"/>
      <c r="J2" s="1"/>
      <c r="L2" s="66"/>
      <c r="M2" s="315"/>
      <c r="N2" s="66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1"/>
      <c r="AB2" s="1"/>
      <c r="AC2" s="1"/>
    </row>
    <row r="3" spans="1:29" ht="13.5">
      <c r="A3" s="25"/>
      <c r="B3" s="297"/>
      <c r="C3" s="297"/>
      <c r="D3" s="297"/>
      <c r="E3" s="297"/>
      <c r="F3" s="297"/>
      <c r="G3" s="297"/>
      <c r="H3" s="297"/>
      <c r="I3" s="297"/>
      <c r="J3" s="1"/>
      <c r="L3" s="66"/>
      <c r="M3" s="315"/>
      <c r="N3" s="66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1"/>
      <c r="AB3" s="1"/>
      <c r="AC3" s="1"/>
    </row>
    <row r="4" spans="1:29" ht="13.5">
      <c r="A4" s="25"/>
      <c r="B4" s="297"/>
      <c r="C4" s="297"/>
      <c r="D4" s="297"/>
      <c r="E4" s="297"/>
      <c r="F4" s="297"/>
      <c r="G4" s="297"/>
      <c r="H4" s="297"/>
      <c r="I4" s="297"/>
      <c r="J4" s="1"/>
      <c r="L4" s="66"/>
      <c r="M4" s="315"/>
      <c r="N4" s="66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1"/>
      <c r="AB4" s="1"/>
      <c r="AC4" s="1"/>
    </row>
    <row r="5" spans="1:29" ht="13.5">
      <c r="A5" s="25"/>
      <c r="B5" s="297"/>
      <c r="C5" s="297"/>
      <c r="D5" s="297"/>
      <c r="E5" s="297"/>
      <c r="F5" s="297"/>
      <c r="G5" s="297"/>
      <c r="H5" s="297"/>
      <c r="I5" s="297"/>
      <c r="J5" s="1"/>
      <c r="L5" s="66"/>
      <c r="M5" s="315"/>
      <c r="N5" s="66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1"/>
      <c r="AB5" s="1"/>
      <c r="AC5" s="1"/>
    </row>
    <row r="6" spans="10:29" ht="13.5">
      <c r="J6" s="1"/>
      <c r="L6" s="66"/>
      <c r="M6" s="315"/>
      <c r="N6" s="66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1"/>
      <c r="AB6" s="1"/>
      <c r="AC6" s="1"/>
    </row>
    <row r="7" spans="10:23" ht="13.5">
      <c r="J7" s="1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175</v>
      </c>
      <c r="C18" s="11" t="s">
        <v>176</v>
      </c>
      <c r="D18" s="11" t="s">
        <v>177</v>
      </c>
      <c r="E18" s="11" t="s">
        <v>178</v>
      </c>
      <c r="F18" s="11" t="s">
        <v>179</v>
      </c>
      <c r="G18" s="11" t="s">
        <v>180</v>
      </c>
      <c r="H18" s="11" t="s">
        <v>181</v>
      </c>
      <c r="I18" s="11" t="s">
        <v>182</v>
      </c>
      <c r="J18" s="11" t="s">
        <v>183</v>
      </c>
      <c r="K18" s="11" t="s">
        <v>184</v>
      </c>
      <c r="L18" s="11" t="s">
        <v>185</v>
      </c>
      <c r="M18" s="11" t="s">
        <v>186</v>
      </c>
    </row>
    <row r="19" spans="1:13" ht="10.5" customHeight="1">
      <c r="A19" s="10" t="s">
        <v>187</v>
      </c>
      <c r="B19" s="312">
        <v>17.7</v>
      </c>
      <c r="C19" s="312">
        <v>19.4</v>
      </c>
      <c r="D19" s="312">
        <v>19.6</v>
      </c>
      <c r="E19" s="312">
        <v>21.3</v>
      </c>
      <c r="F19" s="312">
        <v>19.8</v>
      </c>
      <c r="G19" s="312">
        <v>16.5</v>
      </c>
      <c r="H19" s="312">
        <v>20.1</v>
      </c>
      <c r="I19" s="312">
        <v>16.7</v>
      </c>
      <c r="J19" s="312">
        <v>16.9</v>
      </c>
      <c r="K19" s="312">
        <v>17.9</v>
      </c>
      <c r="L19" s="312">
        <v>16.6</v>
      </c>
      <c r="M19" s="312">
        <v>17.4</v>
      </c>
    </row>
    <row r="20" spans="1:13" ht="10.5" customHeight="1">
      <c r="A20" s="10" t="s">
        <v>188</v>
      </c>
      <c r="B20" s="312">
        <v>15.3</v>
      </c>
      <c r="C20" s="312">
        <v>17</v>
      </c>
      <c r="D20" s="312">
        <v>17.8</v>
      </c>
      <c r="E20" s="312">
        <v>17</v>
      </c>
      <c r="F20" s="312">
        <v>18.2</v>
      </c>
      <c r="G20" s="312">
        <v>18.2</v>
      </c>
      <c r="H20" s="312">
        <v>16.2</v>
      </c>
      <c r="I20" s="312">
        <v>14.9</v>
      </c>
      <c r="J20" s="312">
        <v>17</v>
      </c>
      <c r="K20" s="312">
        <v>16</v>
      </c>
      <c r="L20" s="312">
        <v>15.8</v>
      </c>
      <c r="M20" s="312">
        <v>16.8</v>
      </c>
    </row>
    <row r="21" spans="1:13" ht="10.5" customHeight="1">
      <c r="A21" s="10" t="s">
        <v>208</v>
      </c>
      <c r="B21" s="312">
        <v>15.5</v>
      </c>
      <c r="C21" s="312">
        <v>17.7</v>
      </c>
      <c r="D21" s="312">
        <v>19.2</v>
      </c>
      <c r="E21" s="312">
        <v>19.4</v>
      </c>
      <c r="F21" s="312">
        <v>18.4</v>
      </c>
      <c r="G21" s="312">
        <v>18.2</v>
      </c>
      <c r="H21" s="312">
        <v>16.7</v>
      </c>
      <c r="I21" s="312">
        <v>17.2</v>
      </c>
      <c r="J21" s="312">
        <v>15.8</v>
      </c>
      <c r="K21" s="312">
        <v>18.6</v>
      </c>
      <c r="L21" s="312">
        <v>16.7</v>
      </c>
      <c r="M21" s="312">
        <v>16.5</v>
      </c>
    </row>
    <row r="22" spans="1:13" ht="10.5" customHeight="1">
      <c r="A22" s="10" t="s">
        <v>190</v>
      </c>
      <c r="B22" s="312">
        <v>15.9</v>
      </c>
      <c r="C22" s="312">
        <v>14.3</v>
      </c>
      <c r="D22" s="312">
        <v>15.2</v>
      </c>
      <c r="E22" s="312">
        <v>18.6</v>
      </c>
      <c r="F22" s="312">
        <v>17.4</v>
      </c>
      <c r="G22" s="312">
        <v>15.7</v>
      </c>
      <c r="H22" s="312">
        <v>15.4</v>
      </c>
      <c r="I22" s="312">
        <v>16</v>
      </c>
      <c r="J22" s="312">
        <v>16.5</v>
      </c>
      <c r="K22" s="312">
        <v>15</v>
      </c>
      <c r="L22" s="312">
        <v>14.9</v>
      </c>
      <c r="M22" s="312">
        <v>16.9</v>
      </c>
    </row>
    <row r="23" spans="1:13" ht="10.5" customHeight="1">
      <c r="A23" s="10" t="s">
        <v>205</v>
      </c>
      <c r="B23" s="312">
        <v>14.7</v>
      </c>
      <c r="C23" s="312">
        <v>15.2</v>
      </c>
      <c r="D23" s="312">
        <v>16.7</v>
      </c>
      <c r="E23" s="312">
        <v>15.9</v>
      </c>
      <c r="F23" s="312">
        <v>16.3</v>
      </c>
      <c r="G23" s="312">
        <v>16.4</v>
      </c>
      <c r="H23" s="312">
        <v>14.7</v>
      </c>
      <c r="I23" s="312">
        <v>16.5</v>
      </c>
      <c r="J23" s="312"/>
      <c r="K23" s="312"/>
      <c r="L23" s="312"/>
      <c r="M23" s="312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175</v>
      </c>
      <c r="C42" s="11" t="s">
        <v>176</v>
      </c>
      <c r="D42" s="11" t="s">
        <v>177</v>
      </c>
      <c r="E42" s="11" t="s">
        <v>178</v>
      </c>
      <c r="F42" s="11" t="s">
        <v>179</v>
      </c>
      <c r="G42" s="11" t="s">
        <v>180</v>
      </c>
      <c r="H42" s="11" t="s">
        <v>181</v>
      </c>
      <c r="I42" s="11" t="s">
        <v>182</v>
      </c>
      <c r="J42" s="11" t="s">
        <v>183</v>
      </c>
      <c r="K42" s="11" t="s">
        <v>184</v>
      </c>
      <c r="L42" s="11" t="s">
        <v>185</v>
      </c>
      <c r="M42" s="11" t="s">
        <v>186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187</v>
      </c>
      <c r="B43" s="312">
        <v>32.8</v>
      </c>
      <c r="C43" s="312">
        <v>33.5</v>
      </c>
      <c r="D43" s="312">
        <v>32.6</v>
      </c>
      <c r="E43" s="312">
        <v>31.2</v>
      </c>
      <c r="F43" s="312">
        <v>31.4</v>
      </c>
      <c r="G43" s="312">
        <v>24.7</v>
      </c>
      <c r="H43" s="312">
        <v>26.2</v>
      </c>
      <c r="I43" s="312">
        <v>26.1</v>
      </c>
      <c r="J43" s="312">
        <v>25.4</v>
      </c>
      <c r="K43" s="312">
        <v>25.5</v>
      </c>
      <c r="L43" s="312">
        <v>24.4</v>
      </c>
      <c r="M43" s="312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188</v>
      </c>
      <c r="B44" s="312">
        <v>24.2</v>
      </c>
      <c r="C44" s="312">
        <v>24.9</v>
      </c>
      <c r="D44" s="312">
        <v>25.1</v>
      </c>
      <c r="E44" s="312">
        <v>24.9</v>
      </c>
      <c r="F44" s="312">
        <v>26</v>
      </c>
      <c r="G44" s="312">
        <v>26.8</v>
      </c>
      <c r="H44" s="312">
        <v>25.6</v>
      </c>
      <c r="I44" s="312">
        <v>25.9</v>
      </c>
      <c r="J44" s="312">
        <v>25.6</v>
      </c>
      <c r="K44" s="312">
        <v>24.3</v>
      </c>
      <c r="L44" s="312">
        <v>24.3</v>
      </c>
      <c r="M44" s="312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189</v>
      </c>
      <c r="B45" s="312">
        <v>25.3</v>
      </c>
      <c r="C45" s="312">
        <v>26.5</v>
      </c>
      <c r="D45" s="312">
        <v>25.8</v>
      </c>
      <c r="E45" s="312">
        <v>26.4</v>
      </c>
      <c r="F45" s="312">
        <v>28.1</v>
      </c>
      <c r="G45" s="312">
        <v>27.7</v>
      </c>
      <c r="H45" s="312">
        <v>26.5</v>
      </c>
      <c r="I45" s="312">
        <v>27.3</v>
      </c>
      <c r="J45" s="312">
        <v>24.8</v>
      </c>
      <c r="K45" s="312">
        <v>26.9</v>
      </c>
      <c r="L45" s="312">
        <v>26</v>
      </c>
      <c r="M45" s="312">
        <v>26.3</v>
      </c>
      <c r="N45" s="66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207</v>
      </c>
      <c r="B46" s="312">
        <v>26.9</v>
      </c>
      <c r="C46" s="312">
        <v>26.5</v>
      </c>
      <c r="D46" s="312">
        <v>23.4</v>
      </c>
      <c r="E46" s="312">
        <v>26.7</v>
      </c>
      <c r="F46" s="312">
        <v>28.9</v>
      </c>
      <c r="G46" s="312">
        <v>26.9</v>
      </c>
      <c r="H46" s="312">
        <v>26.2</v>
      </c>
      <c r="I46" s="312">
        <v>27.1</v>
      </c>
      <c r="J46" s="312">
        <v>27.7</v>
      </c>
      <c r="K46" s="312">
        <v>26.9</v>
      </c>
      <c r="L46" s="312">
        <v>25.5</v>
      </c>
      <c r="M46" s="312">
        <v>26.2</v>
      </c>
      <c r="N46" s="66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205</v>
      </c>
      <c r="B47" s="312">
        <v>25.9</v>
      </c>
      <c r="C47" s="312">
        <v>26.8</v>
      </c>
      <c r="D47" s="312">
        <v>27.1</v>
      </c>
      <c r="E47" s="312">
        <v>27</v>
      </c>
      <c r="F47" s="312">
        <v>28</v>
      </c>
      <c r="G47" s="312">
        <v>27.8</v>
      </c>
      <c r="H47" s="312">
        <v>26.4</v>
      </c>
      <c r="I47" s="312">
        <v>26.9</v>
      </c>
      <c r="J47" s="312"/>
      <c r="K47" s="312"/>
      <c r="L47" s="312"/>
      <c r="M47" s="312"/>
      <c r="N47" s="66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175</v>
      </c>
      <c r="C70" s="11" t="s">
        <v>176</v>
      </c>
      <c r="D70" s="11" t="s">
        <v>177</v>
      </c>
      <c r="E70" s="11" t="s">
        <v>178</v>
      </c>
      <c r="F70" s="11" t="s">
        <v>179</v>
      </c>
      <c r="G70" s="11" t="s">
        <v>180</v>
      </c>
      <c r="H70" s="11" t="s">
        <v>181</v>
      </c>
      <c r="I70" s="11" t="s">
        <v>182</v>
      </c>
      <c r="J70" s="11" t="s">
        <v>183</v>
      </c>
      <c r="K70" s="11" t="s">
        <v>184</v>
      </c>
      <c r="L70" s="11" t="s">
        <v>185</v>
      </c>
      <c r="M70" s="11" t="s">
        <v>186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187</v>
      </c>
      <c r="B71" s="303">
        <v>53.8</v>
      </c>
      <c r="C71" s="303">
        <v>57.5</v>
      </c>
      <c r="D71" s="303">
        <v>60.5</v>
      </c>
      <c r="E71" s="303">
        <v>68.7</v>
      </c>
      <c r="F71" s="303">
        <v>62.9</v>
      </c>
      <c r="G71" s="303">
        <v>70.6</v>
      </c>
      <c r="H71" s="303">
        <v>75.9</v>
      </c>
      <c r="I71" s="303">
        <v>64.1</v>
      </c>
      <c r="J71" s="303">
        <v>67</v>
      </c>
      <c r="K71" s="303">
        <v>69.9</v>
      </c>
      <c r="L71" s="303">
        <v>68.8</v>
      </c>
      <c r="M71" s="303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188</v>
      </c>
      <c r="B72" s="303">
        <v>63.1</v>
      </c>
      <c r="C72" s="303">
        <v>68.2</v>
      </c>
      <c r="D72" s="303">
        <v>70.7</v>
      </c>
      <c r="E72" s="303">
        <v>68.6</v>
      </c>
      <c r="F72" s="303">
        <v>69.1</v>
      </c>
      <c r="G72" s="303">
        <v>67.4</v>
      </c>
      <c r="H72" s="303">
        <v>64.4</v>
      </c>
      <c r="I72" s="303">
        <v>57.1</v>
      </c>
      <c r="J72" s="303">
        <v>66.6</v>
      </c>
      <c r="K72" s="303">
        <v>66.9</v>
      </c>
      <c r="L72" s="303">
        <v>65.2</v>
      </c>
      <c r="M72" s="303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217</v>
      </c>
      <c r="B73" s="303">
        <v>61.1</v>
      </c>
      <c r="C73" s="303">
        <v>65.9</v>
      </c>
      <c r="D73" s="303">
        <v>74.7</v>
      </c>
      <c r="E73" s="303">
        <v>73.1</v>
      </c>
      <c r="F73" s="303">
        <v>64.6</v>
      </c>
      <c r="G73" s="303">
        <v>66</v>
      </c>
      <c r="H73" s="303">
        <v>64.1</v>
      </c>
      <c r="I73" s="303">
        <v>62.5</v>
      </c>
      <c r="J73" s="303">
        <v>65.2</v>
      </c>
      <c r="K73" s="303">
        <v>67.9</v>
      </c>
      <c r="L73" s="303">
        <v>64.9</v>
      </c>
      <c r="M73" s="303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215</v>
      </c>
      <c r="B74" s="303">
        <v>58.4</v>
      </c>
      <c r="C74" s="303">
        <v>54.2</v>
      </c>
      <c r="D74" s="303">
        <v>66.9</v>
      </c>
      <c r="E74" s="303">
        <v>67.7</v>
      </c>
      <c r="F74" s="303">
        <v>58.6</v>
      </c>
      <c r="G74" s="303">
        <v>59.8</v>
      </c>
      <c r="H74" s="303">
        <v>59.2</v>
      </c>
      <c r="I74" s="303">
        <v>58.5</v>
      </c>
      <c r="J74" s="303">
        <v>59.1</v>
      </c>
      <c r="K74" s="303">
        <v>56.2</v>
      </c>
      <c r="L74" s="303">
        <v>59.6</v>
      </c>
      <c r="M74" s="303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205</v>
      </c>
      <c r="B75" s="303">
        <v>56.9</v>
      </c>
      <c r="C75" s="303">
        <v>55.9</v>
      </c>
      <c r="D75" s="303">
        <v>61.4</v>
      </c>
      <c r="E75" s="303">
        <v>59.1</v>
      </c>
      <c r="F75" s="303">
        <v>57.4</v>
      </c>
      <c r="G75" s="303">
        <v>59</v>
      </c>
      <c r="H75" s="303">
        <v>56.7</v>
      </c>
      <c r="I75" s="303">
        <v>61</v>
      </c>
      <c r="J75" s="303"/>
      <c r="K75" s="303"/>
      <c r="L75" s="303"/>
      <c r="M75" s="303"/>
    </row>
    <row r="76" spans="2:13" ht="9.75" customHeight="1">
      <c r="B76" s="309"/>
      <c r="C76" s="309"/>
      <c r="D76" s="309"/>
      <c r="E76" s="309"/>
      <c r="F76" s="309"/>
      <c r="G76" s="309"/>
      <c r="H76" s="309"/>
      <c r="I76" s="309"/>
      <c r="J76" s="309"/>
      <c r="K76" s="307"/>
      <c r="L76" s="309"/>
      <c r="M76" s="30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O77" sqref="O77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15"/>
      <c r="N4" s="66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15"/>
      <c r="N5" s="66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15"/>
      <c r="N6" s="66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15"/>
      <c r="N7" s="66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15"/>
      <c r="N8" s="66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1"/>
    </row>
    <row r="10" spans="12:27" ht="9.75" customHeight="1">
      <c r="L10" s="66"/>
      <c r="M10" s="66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1"/>
    </row>
    <row r="11" spans="12:27" ht="9.75" customHeight="1">
      <c r="L11" s="66"/>
      <c r="M11" s="66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1"/>
    </row>
    <row r="12" spans="12:27" ht="9.75" customHeight="1">
      <c r="L12" s="66"/>
      <c r="M12" s="66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1"/>
    </row>
    <row r="13" spans="12:27" ht="9.75" customHeight="1">
      <c r="L13" s="66"/>
      <c r="M13" s="66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15"/>
      <c r="AA15" s="1"/>
    </row>
    <row r="16" spans="12:27" ht="9.75" customHeight="1">
      <c r="L16" s="66"/>
      <c r="M16" s="315"/>
      <c r="AA16" s="1"/>
    </row>
    <row r="17" spans="12:27" ht="9.75" customHeight="1">
      <c r="L17" s="66"/>
      <c r="M17" s="315"/>
      <c r="AA17" s="1"/>
    </row>
    <row r="18" spans="12:27" ht="9.75" customHeight="1">
      <c r="L18" s="66"/>
      <c r="M18" s="315"/>
      <c r="AA18" s="1"/>
    </row>
    <row r="19" spans="12:27" ht="9.75" customHeight="1">
      <c r="L19" s="66"/>
      <c r="M19" s="315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AA24" s="1"/>
    </row>
    <row r="25" spans="1:27" ht="10.5" customHeight="1">
      <c r="A25" s="10" t="s">
        <v>187</v>
      </c>
      <c r="B25" s="312">
        <v>23.7</v>
      </c>
      <c r="C25" s="312">
        <v>23.8</v>
      </c>
      <c r="D25" s="312">
        <v>28.9</v>
      </c>
      <c r="E25" s="312">
        <v>32</v>
      </c>
      <c r="F25" s="312">
        <v>26.4</v>
      </c>
      <c r="G25" s="312">
        <v>29.1</v>
      </c>
      <c r="H25" s="312">
        <v>26.4</v>
      </c>
      <c r="I25" s="312">
        <v>25</v>
      </c>
      <c r="J25" s="312">
        <v>22.6</v>
      </c>
      <c r="K25" s="312">
        <v>24.1</v>
      </c>
      <c r="L25" s="312">
        <v>25.7</v>
      </c>
      <c r="M25" s="312">
        <v>20.8</v>
      </c>
      <c r="AA25" s="1"/>
    </row>
    <row r="26" spans="1:27" ht="10.5" customHeight="1">
      <c r="A26" s="10" t="s">
        <v>188</v>
      </c>
      <c r="B26" s="312">
        <v>19.5</v>
      </c>
      <c r="C26" s="312">
        <v>21.4</v>
      </c>
      <c r="D26" s="312">
        <v>26.7</v>
      </c>
      <c r="E26" s="312">
        <v>25.7</v>
      </c>
      <c r="F26" s="312">
        <v>26.3</v>
      </c>
      <c r="G26" s="312">
        <v>25.8</v>
      </c>
      <c r="H26" s="312">
        <v>27.2</v>
      </c>
      <c r="I26" s="312">
        <v>20.4</v>
      </c>
      <c r="J26" s="312">
        <v>24.4</v>
      </c>
      <c r="K26" s="312">
        <v>26.7</v>
      </c>
      <c r="L26" s="312">
        <v>24.7</v>
      </c>
      <c r="M26" s="312">
        <v>22.6</v>
      </c>
      <c r="AA26" s="1"/>
    </row>
    <row r="27" spans="1:27" ht="10.5" customHeight="1">
      <c r="A27" s="10" t="s">
        <v>189</v>
      </c>
      <c r="B27" s="312">
        <v>23.6</v>
      </c>
      <c r="C27" s="312">
        <v>22.3</v>
      </c>
      <c r="D27" s="312">
        <v>28.3</v>
      </c>
      <c r="E27" s="312">
        <v>28.3</v>
      </c>
      <c r="F27" s="312">
        <v>24.1</v>
      </c>
      <c r="G27" s="312">
        <v>26.1</v>
      </c>
      <c r="H27" s="312">
        <v>24.3</v>
      </c>
      <c r="I27" s="312">
        <v>26.1</v>
      </c>
      <c r="J27" s="312">
        <v>23.3</v>
      </c>
      <c r="K27" s="312">
        <v>22.2</v>
      </c>
      <c r="L27" s="312">
        <v>24.7</v>
      </c>
      <c r="M27" s="312">
        <v>24.2</v>
      </c>
      <c r="AA27" s="1"/>
    </row>
    <row r="28" spans="1:27" ht="10.5" customHeight="1">
      <c r="A28" s="10" t="s">
        <v>207</v>
      </c>
      <c r="B28" s="312">
        <v>21.2</v>
      </c>
      <c r="C28" s="312">
        <v>23.6</v>
      </c>
      <c r="D28" s="312">
        <v>23.5</v>
      </c>
      <c r="E28" s="312">
        <v>25.2</v>
      </c>
      <c r="F28" s="312">
        <v>24.6</v>
      </c>
      <c r="G28" s="312">
        <v>28.3</v>
      </c>
      <c r="H28" s="312">
        <v>24.6</v>
      </c>
      <c r="I28" s="312">
        <v>23.4</v>
      </c>
      <c r="J28" s="312">
        <v>22.5</v>
      </c>
      <c r="K28" s="312">
        <v>23.1</v>
      </c>
      <c r="L28" s="312">
        <v>20.9</v>
      </c>
      <c r="M28" s="312">
        <v>20.6</v>
      </c>
      <c r="AA28" s="1"/>
    </row>
    <row r="29" spans="1:27" ht="10.5" customHeight="1">
      <c r="A29" s="10" t="s">
        <v>216</v>
      </c>
      <c r="B29" s="312">
        <v>18.7</v>
      </c>
      <c r="C29" s="312">
        <v>19.2</v>
      </c>
      <c r="D29" s="312">
        <v>23.7</v>
      </c>
      <c r="E29" s="312">
        <v>22.6</v>
      </c>
      <c r="F29" s="312">
        <v>25.9</v>
      </c>
      <c r="G29" s="312">
        <v>24</v>
      </c>
      <c r="H29" s="312">
        <v>23.8</v>
      </c>
      <c r="I29" s="312">
        <v>23</v>
      </c>
      <c r="J29" s="312"/>
      <c r="K29" s="312"/>
      <c r="L29" s="312"/>
      <c r="M29" s="312"/>
      <c r="AA29" s="1"/>
    </row>
    <row r="30" ht="9.75" customHeight="1">
      <c r="AA30" s="1"/>
    </row>
    <row r="31" spans="14:27" ht="9.75" customHeight="1"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175</v>
      </c>
      <c r="C53" s="11" t="s">
        <v>176</v>
      </c>
      <c r="D53" s="11" t="s">
        <v>177</v>
      </c>
      <c r="E53" s="11" t="s">
        <v>178</v>
      </c>
      <c r="F53" s="11" t="s">
        <v>179</v>
      </c>
      <c r="G53" s="11" t="s">
        <v>180</v>
      </c>
      <c r="H53" s="11" t="s">
        <v>181</v>
      </c>
      <c r="I53" s="11" t="s">
        <v>182</v>
      </c>
      <c r="J53" s="11" t="s">
        <v>183</v>
      </c>
      <c r="K53" s="11" t="s">
        <v>184</v>
      </c>
      <c r="L53" s="11" t="s">
        <v>185</v>
      </c>
      <c r="M53" s="11" t="s">
        <v>186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187</v>
      </c>
      <c r="B54" s="312">
        <v>41.3</v>
      </c>
      <c r="C54" s="312">
        <v>42.8</v>
      </c>
      <c r="D54" s="312">
        <v>43.7</v>
      </c>
      <c r="E54" s="312">
        <v>46.6</v>
      </c>
      <c r="F54" s="312">
        <v>46.5</v>
      </c>
      <c r="G54" s="312">
        <v>44.9</v>
      </c>
      <c r="H54" s="312">
        <v>42.7</v>
      </c>
      <c r="I54" s="312">
        <v>40.8</v>
      </c>
      <c r="J54" s="312">
        <v>41.5</v>
      </c>
      <c r="K54" s="312">
        <v>41.6</v>
      </c>
      <c r="L54" s="312">
        <v>43.7</v>
      </c>
      <c r="M54" s="312">
        <v>39.7</v>
      </c>
      <c r="N54" s="66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188</v>
      </c>
      <c r="B55" s="312">
        <v>39.3</v>
      </c>
      <c r="C55" s="312">
        <v>40</v>
      </c>
      <c r="D55" s="312">
        <v>41.4</v>
      </c>
      <c r="E55" s="312">
        <v>41.4</v>
      </c>
      <c r="F55" s="312">
        <v>41.7</v>
      </c>
      <c r="G55" s="312">
        <v>41.8</v>
      </c>
      <c r="H55" s="312">
        <v>42.5</v>
      </c>
      <c r="I55" s="312">
        <v>39.2</v>
      </c>
      <c r="J55" s="312">
        <v>40.7</v>
      </c>
      <c r="K55" s="312">
        <v>41.6</v>
      </c>
      <c r="L55" s="312">
        <v>41.7</v>
      </c>
      <c r="M55" s="312">
        <v>38.7</v>
      </c>
      <c r="N55" s="66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189</v>
      </c>
      <c r="B56" s="312">
        <v>41.2</v>
      </c>
      <c r="C56" s="312">
        <v>41.2</v>
      </c>
      <c r="D56" s="312">
        <v>42.5</v>
      </c>
      <c r="E56" s="312">
        <v>43.5</v>
      </c>
      <c r="F56" s="312">
        <v>40</v>
      </c>
      <c r="G56" s="312">
        <v>41.2</v>
      </c>
      <c r="H56" s="312">
        <v>38.6</v>
      </c>
      <c r="I56" s="312">
        <v>41.3</v>
      </c>
      <c r="J56" s="312">
        <v>40.3</v>
      </c>
      <c r="K56" s="312">
        <v>39.7</v>
      </c>
      <c r="L56" s="312">
        <v>41.3</v>
      </c>
      <c r="M56" s="312">
        <v>39.7</v>
      </c>
      <c r="N56" s="66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207</v>
      </c>
      <c r="B57" s="312">
        <v>42</v>
      </c>
      <c r="C57" s="312">
        <v>43.4</v>
      </c>
      <c r="D57" s="312">
        <v>41</v>
      </c>
      <c r="E57" s="312">
        <v>40.6</v>
      </c>
      <c r="F57" s="312">
        <v>41.4</v>
      </c>
      <c r="G57" s="312">
        <v>43.6</v>
      </c>
      <c r="H57" s="312">
        <v>41.6</v>
      </c>
      <c r="I57" s="312">
        <v>41.2</v>
      </c>
      <c r="J57" s="312">
        <v>40.8</v>
      </c>
      <c r="K57" s="312">
        <v>41.1</v>
      </c>
      <c r="L57" s="312">
        <v>38.8</v>
      </c>
      <c r="M57" s="312">
        <v>37.3</v>
      </c>
      <c r="N57" s="66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216</v>
      </c>
      <c r="B58" s="312">
        <v>38.5</v>
      </c>
      <c r="C58" s="312">
        <v>37.5</v>
      </c>
      <c r="D58" s="312">
        <v>37.8</v>
      </c>
      <c r="E58" s="312">
        <v>36.3</v>
      </c>
      <c r="F58" s="312">
        <v>38.6</v>
      </c>
      <c r="G58" s="312">
        <v>38.7</v>
      </c>
      <c r="H58" s="312">
        <v>38.3</v>
      </c>
      <c r="I58" s="312">
        <v>38.3</v>
      </c>
      <c r="J58" s="312"/>
      <c r="K58" s="312"/>
      <c r="L58" s="312"/>
      <c r="M58" s="312"/>
      <c r="N58" s="66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16"/>
    </row>
    <row r="66" spans="14:26" ht="9.75" customHeight="1"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</row>
    <row r="67" spans="14:26" ht="9.75" customHeight="1"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</row>
    <row r="68" spans="14:26" ht="9.75" customHeight="1"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4:26" ht="9.75" customHeight="1"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175</v>
      </c>
      <c r="C83" s="11" t="s">
        <v>176</v>
      </c>
      <c r="D83" s="11" t="s">
        <v>177</v>
      </c>
      <c r="E83" s="11" t="s">
        <v>178</v>
      </c>
      <c r="F83" s="11" t="s">
        <v>179</v>
      </c>
      <c r="G83" s="11" t="s">
        <v>180</v>
      </c>
      <c r="H83" s="11" t="s">
        <v>181</v>
      </c>
      <c r="I83" s="11" t="s">
        <v>182</v>
      </c>
      <c r="J83" s="11" t="s">
        <v>183</v>
      </c>
      <c r="K83" s="11" t="s">
        <v>184</v>
      </c>
      <c r="L83" s="11" t="s">
        <v>185</v>
      </c>
      <c r="M83" s="11" t="s">
        <v>186</v>
      </c>
    </row>
    <row r="84" spans="1:13" ht="10.5" customHeight="1">
      <c r="A84" s="10" t="s">
        <v>187</v>
      </c>
      <c r="B84" s="303">
        <v>57.7</v>
      </c>
      <c r="C84" s="303">
        <v>54.8</v>
      </c>
      <c r="D84" s="303">
        <v>65.8</v>
      </c>
      <c r="E84" s="303">
        <v>67.7</v>
      </c>
      <c r="F84" s="303">
        <v>56.9</v>
      </c>
      <c r="G84" s="303">
        <v>65.4</v>
      </c>
      <c r="H84" s="303">
        <v>62.8</v>
      </c>
      <c r="I84" s="303">
        <v>62.1</v>
      </c>
      <c r="J84" s="303">
        <v>53.9</v>
      </c>
      <c r="K84" s="303">
        <v>58</v>
      </c>
      <c r="L84" s="303">
        <v>57.7</v>
      </c>
      <c r="M84" s="303">
        <v>54.6</v>
      </c>
    </row>
    <row r="85" spans="1:13" ht="10.5" customHeight="1">
      <c r="A85" s="10" t="s">
        <v>188</v>
      </c>
      <c r="B85" s="303">
        <v>49.7</v>
      </c>
      <c r="C85" s="303">
        <v>53.2</v>
      </c>
      <c r="D85" s="303">
        <v>63.9</v>
      </c>
      <c r="E85" s="303">
        <v>62.1</v>
      </c>
      <c r="F85" s="303">
        <v>62.9</v>
      </c>
      <c r="G85" s="303">
        <v>61.7</v>
      </c>
      <c r="H85" s="303">
        <v>63.7</v>
      </c>
      <c r="I85" s="303">
        <v>54</v>
      </c>
      <c r="J85" s="303">
        <v>59.3</v>
      </c>
      <c r="K85" s="303">
        <v>63.8</v>
      </c>
      <c r="L85" s="303">
        <v>59.2</v>
      </c>
      <c r="M85" s="303">
        <v>60</v>
      </c>
    </row>
    <row r="86" spans="1:13" ht="10.5" customHeight="1">
      <c r="A86" s="10" t="s">
        <v>208</v>
      </c>
      <c r="B86" s="303">
        <v>55.9</v>
      </c>
      <c r="C86" s="303">
        <v>54.1</v>
      </c>
      <c r="D86" s="303">
        <v>66.1</v>
      </c>
      <c r="E86" s="303">
        <v>64.6</v>
      </c>
      <c r="F86" s="303">
        <v>61.8</v>
      </c>
      <c r="G86" s="303">
        <v>62.8</v>
      </c>
      <c r="H86" s="303">
        <v>64.1</v>
      </c>
      <c r="I86" s="303">
        <v>62</v>
      </c>
      <c r="J86" s="303">
        <v>58.1</v>
      </c>
      <c r="K86" s="303">
        <v>56.3</v>
      </c>
      <c r="L86" s="303">
        <v>59.1</v>
      </c>
      <c r="M86" s="303">
        <v>61.9</v>
      </c>
    </row>
    <row r="87" spans="1:13" ht="10.5" customHeight="1">
      <c r="A87" s="10" t="s">
        <v>190</v>
      </c>
      <c r="B87" s="303">
        <v>49.2</v>
      </c>
      <c r="C87" s="303">
        <v>53.5</v>
      </c>
      <c r="D87" s="303">
        <v>58.5</v>
      </c>
      <c r="E87" s="303">
        <v>62.2</v>
      </c>
      <c r="F87" s="303">
        <v>59.1</v>
      </c>
      <c r="G87" s="303">
        <v>63.9</v>
      </c>
      <c r="H87" s="303">
        <v>60.1</v>
      </c>
      <c r="I87" s="303">
        <v>57</v>
      </c>
      <c r="J87" s="303">
        <v>55.5</v>
      </c>
      <c r="K87" s="303">
        <v>56</v>
      </c>
      <c r="L87" s="303">
        <v>55.2</v>
      </c>
      <c r="M87" s="303">
        <v>55.9</v>
      </c>
    </row>
    <row r="88" spans="1:13" ht="10.5" customHeight="1">
      <c r="A88" s="10" t="s">
        <v>216</v>
      </c>
      <c r="B88" s="303">
        <v>47.8</v>
      </c>
      <c r="C88" s="303">
        <v>51.7</v>
      </c>
      <c r="D88" s="303">
        <v>62.5</v>
      </c>
      <c r="E88" s="303">
        <v>63.1</v>
      </c>
      <c r="F88" s="303">
        <v>66.1</v>
      </c>
      <c r="G88" s="303">
        <v>62</v>
      </c>
      <c r="H88" s="303">
        <v>62.3</v>
      </c>
      <c r="I88" s="303">
        <v>60</v>
      </c>
      <c r="J88" s="303"/>
      <c r="K88" s="303"/>
      <c r="L88" s="303"/>
      <c r="M88" s="303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N16" sqref="N16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187</v>
      </c>
      <c r="B25" s="317">
        <v>59.24</v>
      </c>
      <c r="C25" s="317">
        <v>74.79</v>
      </c>
      <c r="D25" s="317">
        <v>80.12</v>
      </c>
      <c r="E25" s="317">
        <v>84.05</v>
      </c>
      <c r="F25" s="317">
        <v>90.28</v>
      </c>
      <c r="G25" s="317">
        <v>89.92</v>
      </c>
      <c r="H25" s="317">
        <v>90.58</v>
      </c>
      <c r="I25" s="317">
        <v>62.18</v>
      </c>
      <c r="J25" s="317">
        <v>71.3</v>
      </c>
      <c r="K25" s="317">
        <v>69.4</v>
      </c>
      <c r="L25" s="317">
        <v>79.2</v>
      </c>
      <c r="M25" s="317">
        <v>67</v>
      </c>
      <c r="N25" s="66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1"/>
      <c r="AB25" s="1"/>
      <c r="AC25" s="1"/>
    </row>
    <row r="26" spans="1:29" ht="10.5" customHeight="1">
      <c r="A26" s="10" t="s">
        <v>188</v>
      </c>
      <c r="B26" s="317">
        <v>41.9</v>
      </c>
      <c r="C26" s="317">
        <v>52.91</v>
      </c>
      <c r="D26" s="317">
        <v>75.74</v>
      </c>
      <c r="E26" s="317">
        <v>62.54</v>
      </c>
      <c r="F26" s="317">
        <v>80.23</v>
      </c>
      <c r="G26" s="317">
        <v>82.29</v>
      </c>
      <c r="H26" s="317">
        <v>80.53</v>
      </c>
      <c r="I26" s="317">
        <v>40.82</v>
      </c>
      <c r="J26" s="317">
        <v>44.9</v>
      </c>
      <c r="K26" s="317">
        <v>43.8</v>
      </c>
      <c r="L26" s="317">
        <v>59.4</v>
      </c>
      <c r="M26" s="317">
        <v>54.7</v>
      </c>
      <c r="N26" s="66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1"/>
      <c r="AB26" s="1"/>
      <c r="AC26" s="1"/>
    </row>
    <row r="27" spans="1:29" ht="10.5" customHeight="1">
      <c r="A27" s="10" t="s">
        <v>189</v>
      </c>
      <c r="B27" s="317">
        <v>51.15</v>
      </c>
      <c r="C27" s="317">
        <v>68.9</v>
      </c>
      <c r="D27" s="317">
        <v>62.27</v>
      </c>
      <c r="E27" s="317">
        <v>88.58</v>
      </c>
      <c r="F27" s="317">
        <v>84.28</v>
      </c>
      <c r="G27" s="317">
        <v>92.26</v>
      </c>
      <c r="H27" s="317">
        <v>94.4</v>
      </c>
      <c r="I27" s="317">
        <v>63.79</v>
      </c>
      <c r="J27" s="317">
        <v>53.5</v>
      </c>
      <c r="K27" s="317">
        <v>55.3</v>
      </c>
      <c r="L27" s="317">
        <v>58.2</v>
      </c>
      <c r="M27" s="317">
        <v>57.6</v>
      </c>
      <c r="N27" s="66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1"/>
      <c r="AB27" s="1"/>
      <c r="AC27" s="1"/>
    </row>
    <row r="28" spans="1:29" ht="10.5" customHeight="1">
      <c r="A28" s="10" t="s">
        <v>207</v>
      </c>
      <c r="B28" s="317">
        <v>49.9</v>
      </c>
      <c r="C28" s="317">
        <v>54.11</v>
      </c>
      <c r="D28" s="317">
        <v>67.08</v>
      </c>
      <c r="E28" s="317">
        <v>88</v>
      </c>
      <c r="F28" s="317">
        <v>85.9</v>
      </c>
      <c r="G28" s="317">
        <v>102</v>
      </c>
      <c r="H28" s="317">
        <v>94.1</v>
      </c>
      <c r="I28" s="317">
        <v>60.2</v>
      </c>
      <c r="J28" s="317">
        <v>64.4</v>
      </c>
      <c r="K28" s="317">
        <v>66.3</v>
      </c>
      <c r="L28" s="317">
        <v>54.9</v>
      </c>
      <c r="M28" s="317">
        <v>57.7</v>
      </c>
      <c r="N28" s="66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1"/>
      <c r="AB28" s="1"/>
      <c r="AC28" s="1"/>
    </row>
    <row r="29" spans="1:29" ht="10.5" customHeight="1">
      <c r="A29" s="10" t="s">
        <v>205</v>
      </c>
      <c r="B29" s="317">
        <v>54.7</v>
      </c>
      <c r="C29" s="317">
        <v>51.8</v>
      </c>
      <c r="D29" s="317">
        <v>58.3</v>
      </c>
      <c r="E29" s="317">
        <v>73.8</v>
      </c>
      <c r="F29" s="317">
        <v>61.7</v>
      </c>
      <c r="G29" s="317">
        <v>76.3</v>
      </c>
      <c r="H29" s="317">
        <v>56.1</v>
      </c>
      <c r="I29" s="317">
        <v>39.5</v>
      </c>
      <c r="J29" s="317"/>
      <c r="K29" s="317"/>
      <c r="L29" s="317"/>
      <c r="M29" s="317"/>
      <c r="N29" s="66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175</v>
      </c>
      <c r="C53" s="11" t="s">
        <v>176</v>
      </c>
      <c r="D53" s="11" t="s">
        <v>177</v>
      </c>
      <c r="E53" s="11" t="s">
        <v>178</v>
      </c>
      <c r="F53" s="11" t="s">
        <v>179</v>
      </c>
      <c r="G53" s="11" t="s">
        <v>180</v>
      </c>
      <c r="H53" s="11" t="s">
        <v>181</v>
      </c>
      <c r="I53" s="11" t="s">
        <v>182</v>
      </c>
      <c r="J53" s="11" t="s">
        <v>183</v>
      </c>
      <c r="K53" s="11" t="s">
        <v>184</v>
      </c>
      <c r="L53" s="11" t="s">
        <v>185</v>
      </c>
      <c r="M53" s="11" t="s">
        <v>186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187</v>
      </c>
      <c r="B54" s="317">
        <v>58.1</v>
      </c>
      <c r="C54" s="317">
        <v>66.9</v>
      </c>
      <c r="D54" s="317">
        <v>52.7</v>
      </c>
      <c r="E54" s="317">
        <v>63.4</v>
      </c>
      <c r="F54" s="317">
        <v>73.1</v>
      </c>
      <c r="G54" s="317">
        <v>75.3</v>
      </c>
      <c r="H54" s="317">
        <v>76.3</v>
      </c>
      <c r="I54" s="317">
        <v>71.9</v>
      </c>
      <c r="J54" s="317">
        <v>54.1</v>
      </c>
      <c r="K54" s="317">
        <v>56.3</v>
      </c>
      <c r="L54" s="317">
        <v>58.6</v>
      </c>
      <c r="M54" s="317">
        <v>61.1</v>
      </c>
      <c r="N54" s="66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188</v>
      </c>
      <c r="B55" s="317">
        <v>51.7</v>
      </c>
      <c r="C55" s="317">
        <v>52.9</v>
      </c>
      <c r="D55" s="317">
        <v>54.4</v>
      </c>
      <c r="E55" s="317">
        <v>51.2</v>
      </c>
      <c r="F55" s="317">
        <v>57.2</v>
      </c>
      <c r="G55" s="317">
        <v>56.3</v>
      </c>
      <c r="H55" s="317">
        <v>52.8</v>
      </c>
      <c r="I55" s="317">
        <v>43.7</v>
      </c>
      <c r="J55" s="317">
        <v>35.6</v>
      </c>
      <c r="K55" s="317">
        <v>36.3</v>
      </c>
      <c r="L55" s="317">
        <v>47.5</v>
      </c>
      <c r="M55" s="317">
        <v>47.4</v>
      </c>
      <c r="N55" s="66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189</v>
      </c>
      <c r="B56" s="317">
        <v>49.5</v>
      </c>
      <c r="C56" s="317">
        <v>56.2</v>
      </c>
      <c r="D56" s="317">
        <v>40.2</v>
      </c>
      <c r="E56" s="317">
        <v>48.4</v>
      </c>
      <c r="F56" s="317">
        <v>50.4</v>
      </c>
      <c r="G56" s="317">
        <v>49.3</v>
      </c>
      <c r="H56" s="317">
        <v>42.2</v>
      </c>
      <c r="I56" s="317">
        <v>40.9</v>
      </c>
      <c r="J56" s="317">
        <v>40.2</v>
      </c>
      <c r="K56" s="317">
        <v>42.7</v>
      </c>
      <c r="L56" s="317">
        <v>47.2</v>
      </c>
      <c r="M56" s="317">
        <v>44.3</v>
      </c>
      <c r="N56" s="66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207</v>
      </c>
      <c r="B57" s="317">
        <v>45</v>
      </c>
      <c r="C57" s="317">
        <v>47.8</v>
      </c>
      <c r="D57" s="317">
        <v>46.3</v>
      </c>
      <c r="E57" s="317">
        <v>50.3</v>
      </c>
      <c r="F57" s="317">
        <v>50.1</v>
      </c>
      <c r="G57" s="317">
        <v>49.7</v>
      </c>
      <c r="H57" s="317">
        <v>45.6</v>
      </c>
      <c r="I57" s="317">
        <v>42.3</v>
      </c>
      <c r="J57" s="317">
        <v>42.1</v>
      </c>
      <c r="K57" s="317">
        <v>44.9</v>
      </c>
      <c r="L57" s="317">
        <v>47.2</v>
      </c>
      <c r="M57" s="317">
        <v>45.6</v>
      </c>
      <c r="N57" s="66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205</v>
      </c>
      <c r="B58" s="317">
        <v>48</v>
      </c>
      <c r="C58" s="317">
        <v>47.1</v>
      </c>
      <c r="D58" s="317">
        <v>45.7</v>
      </c>
      <c r="E58" s="317">
        <v>52.1</v>
      </c>
      <c r="F58" s="317">
        <v>51.4</v>
      </c>
      <c r="G58" s="317">
        <v>51.3</v>
      </c>
      <c r="H58" s="317">
        <v>44.1</v>
      </c>
      <c r="I58" s="317">
        <v>37.6</v>
      </c>
      <c r="J58" s="317"/>
      <c r="K58" s="317"/>
      <c r="L58" s="317"/>
      <c r="M58" s="317"/>
      <c r="N58" s="66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175</v>
      </c>
      <c r="C83" s="11" t="s">
        <v>176</v>
      </c>
      <c r="D83" s="11" t="s">
        <v>177</v>
      </c>
      <c r="E83" s="11" t="s">
        <v>178</v>
      </c>
      <c r="F83" s="11" t="s">
        <v>179</v>
      </c>
      <c r="G83" s="11" t="s">
        <v>180</v>
      </c>
      <c r="H83" s="11" t="s">
        <v>181</v>
      </c>
      <c r="I83" s="11" t="s">
        <v>182</v>
      </c>
      <c r="J83" s="11" t="s">
        <v>183</v>
      </c>
      <c r="K83" s="11" t="s">
        <v>184</v>
      </c>
      <c r="L83" s="11" t="s">
        <v>185</v>
      </c>
      <c r="M83" s="11" t="s">
        <v>186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187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188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217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218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205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N75" sqref="N75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pans="1:26" ht="9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26" ht="9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pans="1:26" ht="9.7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6" ht="9.7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9" spans="1:26" ht="9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1:26" ht="9.7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9.7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1:55" ht="9.7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187</v>
      </c>
      <c r="B25" s="312">
        <v>7.993</v>
      </c>
      <c r="C25" s="312">
        <v>11.164</v>
      </c>
      <c r="D25" s="312">
        <v>12.567</v>
      </c>
      <c r="E25" s="312">
        <v>13.164</v>
      </c>
      <c r="F25" s="312">
        <v>12.2</v>
      </c>
      <c r="G25" s="312">
        <v>13.13</v>
      </c>
      <c r="H25" s="312">
        <v>13.712</v>
      </c>
      <c r="I25" s="312">
        <v>11.262</v>
      </c>
      <c r="J25" s="312">
        <v>10.94</v>
      </c>
      <c r="K25" s="312">
        <v>11.556</v>
      </c>
      <c r="L25" s="312">
        <v>11.609</v>
      </c>
      <c r="M25" s="312">
        <v>10.19</v>
      </c>
      <c r="N25" s="66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188</v>
      </c>
      <c r="B26" s="312">
        <v>8.804</v>
      </c>
      <c r="C26" s="312">
        <v>10.818</v>
      </c>
      <c r="D26" s="312">
        <v>11.816</v>
      </c>
      <c r="E26" s="312">
        <v>11.84</v>
      </c>
      <c r="F26" s="312">
        <v>11.701</v>
      </c>
      <c r="G26" s="312">
        <v>13.887</v>
      </c>
      <c r="H26" s="312">
        <v>12.517</v>
      </c>
      <c r="I26" s="312">
        <v>11.085</v>
      </c>
      <c r="J26" s="312">
        <v>13.32</v>
      </c>
      <c r="K26" s="312">
        <v>11.754</v>
      </c>
      <c r="L26" s="312">
        <v>10.546</v>
      </c>
      <c r="M26" s="312">
        <v>10.957</v>
      </c>
      <c r="N26" s="66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189</v>
      </c>
      <c r="B27" s="312">
        <v>8.993</v>
      </c>
      <c r="C27" s="312">
        <v>10.331</v>
      </c>
      <c r="D27" s="312">
        <v>13.174</v>
      </c>
      <c r="E27" s="312">
        <v>14.234</v>
      </c>
      <c r="F27" s="312">
        <v>13.038</v>
      </c>
      <c r="G27" s="312">
        <v>15.156</v>
      </c>
      <c r="H27" s="312">
        <v>15.007</v>
      </c>
      <c r="I27" s="312">
        <v>13.546</v>
      </c>
      <c r="J27" s="312">
        <v>12.824</v>
      </c>
      <c r="K27" s="312">
        <v>13.59</v>
      </c>
      <c r="L27" s="312">
        <v>12.953</v>
      </c>
      <c r="M27" s="312">
        <v>12.097</v>
      </c>
      <c r="N27" s="66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207</v>
      </c>
      <c r="B28" s="312">
        <v>9.502</v>
      </c>
      <c r="C28" s="312">
        <v>11.333</v>
      </c>
      <c r="D28" s="312">
        <v>13.779</v>
      </c>
      <c r="E28" s="312">
        <v>14.1</v>
      </c>
      <c r="F28" s="312">
        <v>15.6</v>
      </c>
      <c r="G28" s="312">
        <v>16.2</v>
      </c>
      <c r="H28" s="312">
        <v>15.5</v>
      </c>
      <c r="I28" s="312">
        <v>12.9</v>
      </c>
      <c r="J28" s="312">
        <v>13</v>
      </c>
      <c r="K28" s="312">
        <v>12.8</v>
      </c>
      <c r="L28" s="312">
        <v>13.9</v>
      </c>
      <c r="M28" s="312">
        <v>11.8</v>
      </c>
      <c r="N28" s="66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205</v>
      </c>
      <c r="B29" s="312">
        <v>8.7</v>
      </c>
      <c r="C29" s="312">
        <v>9.7</v>
      </c>
      <c r="D29" s="312">
        <v>12.1</v>
      </c>
      <c r="E29" s="312">
        <v>12.2</v>
      </c>
      <c r="F29" s="312">
        <v>11.3</v>
      </c>
      <c r="G29" s="312">
        <v>12.2</v>
      </c>
      <c r="H29" s="312">
        <v>11.7</v>
      </c>
      <c r="I29" s="312">
        <v>10.2</v>
      </c>
      <c r="J29" s="312"/>
      <c r="K29" s="312"/>
      <c r="L29" s="312"/>
      <c r="M29" s="312"/>
      <c r="N29" s="66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09" customFormat="1" ht="10.5" customHeight="1">
      <c r="A53" s="15"/>
      <c r="B53" s="303" t="s">
        <v>175</v>
      </c>
      <c r="C53" s="303" t="s">
        <v>176</v>
      </c>
      <c r="D53" s="303" t="s">
        <v>177</v>
      </c>
      <c r="E53" s="303" t="s">
        <v>178</v>
      </c>
      <c r="F53" s="303" t="s">
        <v>179</v>
      </c>
      <c r="G53" s="303" t="s">
        <v>180</v>
      </c>
      <c r="H53" s="303" t="s">
        <v>181</v>
      </c>
      <c r="I53" s="303" t="s">
        <v>182</v>
      </c>
      <c r="J53" s="303" t="s">
        <v>183</v>
      </c>
      <c r="K53" s="303" t="s">
        <v>184</v>
      </c>
      <c r="L53" s="303" t="s">
        <v>185</v>
      </c>
      <c r="M53" s="303" t="s">
        <v>186</v>
      </c>
      <c r="N53" s="307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</row>
    <row r="54" spans="1:48" s="309" customFormat="1" ht="10.5" customHeight="1">
      <c r="A54" s="10" t="s">
        <v>187</v>
      </c>
      <c r="B54" s="312">
        <v>13.602</v>
      </c>
      <c r="C54" s="312">
        <v>14.2</v>
      </c>
      <c r="D54" s="312">
        <v>14.6</v>
      </c>
      <c r="E54" s="312">
        <v>14.9</v>
      </c>
      <c r="F54" s="312">
        <v>15.4</v>
      </c>
      <c r="G54" s="312">
        <v>15.3</v>
      </c>
      <c r="H54" s="312">
        <v>14.7</v>
      </c>
      <c r="I54" s="312">
        <v>13.3</v>
      </c>
      <c r="J54" s="312">
        <v>13.2</v>
      </c>
      <c r="K54" s="312">
        <v>13</v>
      </c>
      <c r="L54" s="312">
        <v>13.9</v>
      </c>
      <c r="M54" s="312">
        <v>13</v>
      </c>
      <c r="N54" s="307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</row>
    <row r="55" spans="1:48" s="309" customFormat="1" ht="10.5" customHeight="1">
      <c r="A55" s="10" t="s">
        <v>188</v>
      </c>
      <c r="B55" s="312">
        <v>13.219</v>
      </c>
      <c r="C55" s="312">
        <v>13.6</v>
      </c>
      <c r="D55" s="312">
        <v>13.3</v>
      </c>
      <c r="E55" s="312">
        <v>13</v>
      </c>
      <c r="F55" s="312">
        <v>13.7</v>
      </c>
      <c r="G55" s="312">
        <v>13.9</v>
      </c>
      <c r="H55" s="312">
        <v>13.3</v>
      </c>
      <c r="I55" s="312">
        <v>12.8</v>
      </c>
      <c r="J55" s="312">
        <v>12.7</v>
      </c>
      <c r="K55" s="312">
        <v>12.8</v>
      </c>
      <c r="L55" s="312">
        <v>12.7</v>
      </c>
      <c r="M55" s="312">
        <v>11.9</v>
      </c>
      <c r="N55" s="307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</row>
    <row r="56" spans="1:48" s="309" customFormat="1" ht="10.5" customHeight="1">
      <c r="A56" s="10" t="s">
        <v>189</v>
      </c>
      <c r="B56" s="312">
        <v>11.898</v>
      </c>
      <c r="C56" s="312">
        <v>11.8</v>
      </c>
      <c r="D56" s="312">
        <v>12.8</v>
      </c>
      <c r="E56" s="312">
        <v>12.3</v>
      </c>
      <c r="F56" s="312">
        <v>13.4</v>
      </c>
      <c r="G56" s="312">
        <v>13.6</v>
      </c>
      <c r="H56" s="312">
        <v>12.7</v>
      </c>
      <c r="I56" s="312">
        <v>13.4</v>
      </c>
      <c r="J56" s="312">
        <v>12.9</v>
      </c>
      <c r="K56" s="312">
        <v>14.5</v>
      </c>
      <c r="L56" s="312">
        <v>14.8</v>
      </c>
      <c r="M56" s="312">
        <v>13.4</v>
      </c>
      <c r="N56" s="307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</row>
    <row r="57" spans="1:48" s="309" customFormat="1" ht="10.5" customHeight="1">
      <c r="A57" s="10" t="s">
        <v>207</v>
      </c>
      <c r="B57" s="312">
        <v>12.017</v>
      </c>
      <c r="C57" s="312">
        <v>12.349</v>
      </c>
      <c r="D57" s="312">
        <v>13.055</v>
      </c>
      <c r="E57" s="312">
        <v>13</v>
      </c>
      <c r="F57" s="312">
        <v>13.8</v>
      </c>
      <c r="G57" s="312">
        <v>13.5</v>
      </c>
      <c r="H57" s="312">
        <v>13.5</v>
      </c>
      <c r="I57" s="312">
        <v>12.4</v>
      </c>
      <c r="J57" s="312">
        <v>11.8</v>
      </c>
      <c r="K57" s="312">
        <v>12.5</v>
      </c>
      <c r="L57" s="312">
        <v>12.6</v>
      </c>
      <c r="M57" s="312">
        <v>11.6</v>
      </c>
      <c r="N57" s="307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</row>
    <row r="58" spans="1:27" s="309" customFormat="1" ht="10.5" customHeight="1">
      <c r="A58" s="10" t="s">
        <v>205</v>
      </c>
      <c r="B58" s="312">
        <v>11</v>
      </c>
      <c r="C58" s="312">
        <v>11.6</v>
      </c>
      <c r="D58" s="312">
        <v>12</v>
      </c>
      <c r="E58" s="312">
        <v>12</v>
      </c>
      <c r="F58" s="312">
        <v>12.7</v>
      </c>
      <c r="G58" s="312">
        <v>12.6</v>
      </c>
      <c r="H58" s="312">
        <v>11.5</v>
      </c>
      <c r="I58" s="312">
        <v>10.7</v>
      </c>
      <c r="J58" s="312"/>
      <c r="K58" s="312"/>
      <c r="L58" s="312"/>
      <c r="M58" s="312"/>
      <c r="N58" s="307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07"/>
    </row>
    <row r="59" spans="1:27" ht="9.75" customHeight="1">
      <c r="A59" s="3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1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09" customFormat="1" ht="10.5" customHeight="1">
      <c r="A83" s="15"/>
      <c r="B83" s="303" t="s">
        <v>175</v>
      </c>
      <c r="C83" s="303" t="s">
        <v>176</v>
      </c>
      <c r="D83" s="303" t="s">
        <v>177</v>
      </c>
      <c r="E83" s="303" t="s">
        <v>178</v>
      </c>
      <c r="F83" s="303" t="s">
        <v>179</v>
      </c>
      <c r="G83" s="303" t="s">
        <v>180</v>
      </c>
      <c r="H83" s="303" t="s">
        <v>181</v>
      </c>
      <c r="I83" s="303" t="s">
        <v>182</v>
      </c>
      <c r="J83" s="303" t="s">
        <v>183</v>
      </c>
      <c r="K83" s="303" t="s">
        <v>184</v>
      </c>
      <c r="L83" s="303" t="s">
        <v>185</v>
      </c>
      <c r="M83" s="303" t="s">
        <v>186</v>
      </c>
      <c r="N83" s="307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s="309" customFormat="1" ht="10.5" customHeight="1">
      <c r="A84" s="10" t="s">
        <v>187</v>
      </c>
      <c r="B84" s="305">
        <v>59.6</v>
      </c>
      <c r="C84" s="305">
        <v>78.1</v>
      </c>
      <c r="D84" s="305">
        <v>86</v>
      </c>
      <c r="E84" s="305">
        <v>88.4</v>
      </c>
      <c r="F84" s="305">
        <v>78.9</v>
      </c>
      <c r="G84" s="305">
        <v>85.9</v>
      </c>
      <c r="H84" s="305">
        <v>93.2</v>
      </c>
      <c r="I84" s="305">
        <v>85.4</v>
      </c>
      <c r="J84" s="305">
        <v>82.9</v>
      </c>
      <c r="K84" s="305">
        <v>89.3</v>
      </c>
      <c r="L84" s="305">
        <v>82.9</v>
      </c>
      <c r="M84" s="305">
        <v>78.8</v>
      </c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</row>
    <row r="85" spans="1:26" s="309" customFormat="1" ht="10.5" customHeight="1">
      <c r="A85" s="10" t="s">
        <v>188</v>
      </c>
      <c r="B85" s="305">
        <v>66.4</v>
      </c>
      <c r="C85" s="305">
        <v>79.5</v>
      </c>
      <c r="D85" s="305">
        <v>89.1</v>
      </c>
      <c r="E85" s="305">
        <v>90.9</v>
      </c>
      <c r="F85" s="305">
        <v>84.8</v>
      </c>
      <c r="G85" s="305">
        <v>99.9</v>
      </c>
      <c r="H85" s="305">
        <v>93.9</v>
      </c>
      <c r="I85" s="305">
        <v>87.1</v>
      </c>
      <c r="J85" s="305">
        <v>104.5</v>
      </c>
      <c r="K85" s="305">
        <v>92</v>
      </c>
      <c r="L85" s="305">
        <v>82.7</v>
      </c>
      <c r="M85" s="305">
        <v>92.7</v>
      </c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</row>
    <row r="86" spans="1:26" s="309" customFormat="1" ht="10.5" customHeight="1">
      <c r="A86" s="10" t="s">
        <v>217</v>
      </c>
      <c r="B86" s="305">
        <v>75.5</v>
      </c>
      <c r="C86" s="305">
        <v>87.8</v>
      </c>
      <c r="D86" s="305">
        <v>103.4</v>
      </c>
      <c r="E86" s="305">
        <v>115.7</v>
      </c>
      <c r="F86" s="305">
        <v>97.3</v>
      </c>
      <c r="G86" s="305">
        <v>111.7</v>
      </c>
      <c r="H86" s="305">
        <v>117.9</v>
      </c>
      <c r="I86" s="305">
        <v>100.9</v>
      </c>
      <c r="J86" s="305">
        <v>99.1</v>
      </c>
      <c r="K86" s="305">
        <v>93.5</v>
      </c>
      <c r="L86" s="305">
        <v>87.5</v>
      </c>
      <c r="M86" s="305">
        <v>91</v>
      </c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</row>
    <row r="87" spans="1:26" s="309" customFormat="1" ht="10.5" customHeight="1">
      <c r="A87" s="10" t="s">
        <v>218</v>
      </c>
      <c r="B87" s="305">
        <v>80.2</v>
      </c>
      <c r="C87" s="305">
        <v>91.7</v>
      </c>
      <c r="D87" s="305">
        <v>105.7</v>
      </c>
      <c r="E87" s="305">
        <v>109.1</v>
      </c>
      <c r="F87" s="305">
        <v>113.3</v>
      </c>
      <c r="G87" s="305">
        <v>119.8</v>
      </c>
      <c r="H87" s="305">
        <v>115</v>
      </c>
      <c r="I87" s="305">
        <v>104.6</v>
      </c>
      <c r="J87" s="305">
        <v>109.5</v>
      </c>
      <c r="K87" s="305">
        <v>102.3</v>
      </c>
      <c r="L87" s="305">
        <v>110.6</v>
      </c>
      <c r="M87" s="305">
        <v>101.7</v>
      </c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</row>
    <row r="88" spans="1:26" s="309" customFormat="1" ht="10.5" customHeight="1">
      <c r="A88" s="10" t="s">
        <v>205</v>
      </c>
      <c r="B88" s="305">
        <v>79.1</v>
      </c>
      <c r="C88" s="305">
        <v>83.6</v>
      </c>
      <c r="D88" s="305">
        <v>100.7</v>
      </c>
      <c r="E88" s="305">
        <v>101.4</v>
      </c>
      <c r="F88" s="305">
        <v>89.1</v>
      </c>
      <c r="G88" s="305">
        <v>96.9</v>
      </c>
      <c r="H88" s="305">
        <v>101.8</v>
      </c>
      <c r="I88" s="305">
        <v>95.6</v>
      </c>
      <c r="J88" s="305"/>
      <c r="K88" s="305"/>
      <c r="L88" s="305"/>
      <c r="M88" s="305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O75" sqref="O75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9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9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9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9.7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4" spans="14:15" ht="9.75" customHeight="1">
      <c r="N14" s="320"/>
      <c r="O14" s="320"/>
    </row>
    <row r="17" ht="9.75" customHeight="1">
      <c r="O17" s="320"/>
    </row>
    <row r="18" spans="1:13" ht="9.7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19" spans="1:13" ht="9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</row>
    <row r="20" spans="1:14" ht="9.7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20"/>
    </row>
    <row r="21" spans="1:14" ht="9.7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20"/>
    </row>
    <row r="22" spans="1:48" ht="9.7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187</v>
      </c>
      <c r="B25" s="312">
        <v>9.42</v>
      </c>
      <c r="C25" s="312">
        <v>11.34</v>
      </c>
      <c r="D25" s="312">
        <v>11.95</v>
      </c>
      <c r="E25" s="312">
        <v>9.19</v>
      </c>
      <c r="F25" s="312">
        <v>10.72</v>
      </c>
      <c r="G25" s="312">
        <v>9.98</v>
      </c>
      <c r="H25" s="312">
        <v>11.64</v>
      </c>
      <c r="I25" s="312">
        <v>9.68</v>
      </c>
      <c r="J25" s="312">
        <v>10.53</v>
      </c>
      <c r="K25" s="312">
        <v>11.41</v>
      </c>
      <c r="L25" s="312">
        <v>11.85</v>
      </c>
      <c r="M25" s="312">
        <v>10.37</v>
      </c>
      <c r="N25" s="66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188</v>
      </c>
      <c r="B26" s="312">
        <v>9.98</v>
      </c>
      <c r="C26" s="312">
        <v>10.27</v>
      </c>
      <c r="D26" s="312">
        <v>11.23</v>
      </c>
      <c r="E26" s="312">
        <v>10.79</v>
      </c>
      <c r="F26" s="312">
        <v>9.77</v>
      </c>
      <c r="G26" s="312">
        <v>10.95</v>
      </c>
      <c r="H26" s="312">
        <v>10.29</v>
      </c>
      <c r="I26" s="312">
        <v>8.83</v>
      </c>
      <c r="J26" s="312">
        <v>10.25</v>
      </c>
      <c r="K26" s="312">
        <v>11.16</v>
      </c>
      <c r="L26" s="312">
        <v>10.68</v>
      </c>
      <c r="M26" s="312">
        <v>10.54</v>
      </c>
      <c r="N26" s="66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189</v>
      </c>
      <c r="B27" s="312">
        <v>9.22</v>
      </c>
      <c r="C27" s="312">
        <v>12.22</v>
      </c>
      <c r="D27" s="312">
        <v>12.05</v>
      </c>
      <c r="E27" s="312">
        <v>10.76</v>
      </c>
      <c r="F27" s="312">
        <v>11.23</v>
      </c>
      <c r="G27" s="312">
        <v>11.04</v>
      </c>
      <c r="H27" s="312">
        <v>11.73</v>
      </c>
      <c r="I27" s="312">
        <v>10.24</v>
      </c>
      <c r="J27" s="312">
        <v>10.88</v>
      </c>
      <c r="K27" s="312">
        <v>13.39</v>
      </c>
      <c r="L27" s="312">
        <v>14.22</v>
      </c>
      <c r="M27" s="312">
        <v>13.48</v>
      </c>
      <c r="N27" s="66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207</v>
      </c>
      <c r="B28" s="312">
        <v>12.14</v>
      </c>
      <c r="C28" s="312">
        <v>12.1</v>
      </c>
      <c r="D28" s="312">
        <v>13.79</v>
      </c>
      <c r="E28" s="312">
        <v>15.4</v>
      </c>
      <c r="F28" s="312">
        <v>13.5</v>
      </c>
      <c r="G28" s="312">
        <v>16.1</v>
      </c>
      <c r="H28" s="312">
        <v>14.4</v>
      </c>
      <c r="I28" s="312">
        <v>11.8</v>
      </c>
      <c r="J28" s="312">
        <v>14.6</v>
      </c>
      <c r="K28" s="312">
        <v>14.5</v>
      </c>
      <c r="L28" s="312">
        <v>15</v>
      </c>
      <c r="M28" s="312">
        <v>14.4</v>
      </c>
      <c r="N28" s="66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216</v>
      </c>
      <c r="B29" s="312">
        <v>12.6</v>
      </c>
      <c r="C29" s="312">
        <v>13.2</v>
      </c>
      <c r="D29" s="312">
        <v>15</v>
      </c>
      <c r="E29" s="312">
        <v>14</v>
      </c>
      <c r="F29" s="312">
        <v>14.4</v>
      </c>
      <c r="G29" s="312">
        <v>16.1</v>
      </c>
      <c r="H29" s="312">
        <v>15.2</v>
      </c>
      <c r="I29" s="312">
        <v>13.9</v>
      </c>
      <c r="J29" s="312"/>
      <c r="K29" s="312"/>
      <c r="L29" s="312"/>
      <c r="M29" s="312"/>
      <c r="N29" s="66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2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175</v>
      </c>
      <c r="C53" s="11" t="s">
        <v>176</v>
      </c>
      <c r="D53" s="11" t="s">
        <v>177</v>
      </c>
      <c r="E53" s="11" t="s">
        <v>178</v>
      </c>
      <c r="F53" s="11" t="s">
        <v>179</v>
      </c>
      <c r="G53" s="11" t="s">
        <v>180</v>
      </c>
      <c r="H53" s="11" t="s">
        <v>181</v>
      </c>
      <c r="I53" s="11" t="s">
        <v>182</v>
      </c>
      <c r="J53" s="11" t="s">
        <v>183</v>
      </c>
      <c r="K53" s="11" t="s">
        <v>184</v>
      </c>
      <c r="L53" s="11" t="s">
        <v>185</v>
      </c>
      <c r="M53" s="11" t="s">
        <v>186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187</v>
      </c>
      <c r="B54" s="312">
        <v>20.5</v>
      </c>
      <c r="C54" s="312">
        <v>21.2</v>
      </c>
      <c r="D54" s="312">
        <v>19.8</v>
      </c>
      <c r="E54" s="312">
        <v>18.7</v>
      </c>
      <c r="F54" s="312">
        <v>20.1</v>
      </c>
      <c r="G54" s="312">
        <v>18.6</v>
      </c>
      <c r="H54" s="312">
        <v>18.7</v>
      </c>
      <c r="I54" s="312">
        <v>18.8</v>
      </c>
      <c r="J54" s="312">
        <v>18.8</v>
      </c>
      <c r="K54" s="312">
        <v>18.8</v>
      </c>
      <c r="L54" s="312">
        <v>19.2</v>
      </c>
      <c r="M54" s="312">
        <v>18.9</v>
      </c>
      <c r="N54" s="66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188</v>
      </c>
      <c r="B55" s="312">
        <v>19</v>
      </c>
      <c r="C55" s="312">
        <v>19.4</v>
      </c>
      <c r="D55" s="312">
        <v>18.7</v>
      </c>
      <c r="E55" s="312">
        <v>19.4</v>
      </c>
      <c r="F55" s="312">
        <v>19.5</v>
      </c>
      <c r="G55" s="312">
        <v>19.2</v>
      </c>
      <c r="H55" s="312">
        <v>19.1</v>
      </c>
      <c r="I55" s="312">
        <v>18.8</v>
      </c>
      <c r="J55" s="312">
        <v>18.4</v>
      </c>
      <c r="K55" s="312">
        <v>19</v>
      </c>
      <c r="L55" s="312">
        <v>19</v>
      </c>
      <c r="M55" s="312">
        <v>18.6</v>
      </c>
      <c r="N55" s="66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189</v>
      </c>
      <c r="B56" s="312">
        <v>18.8</v>
      </c>
      <c r="C56" s="312">
        <v>22.3</v>
      </c>
      <c r="D56" s="312">
        <v>21.9</v>
      </c>
      <c r="E56" s="312">
        <v>18.9</v>
      </c>
      <c r="F56" s="312">
        <v>20.2</v>
      </c>
      <c r="G56" s="312">
        <v>20.3</v>
      </c>
      <c r="H56" s="312">
        <v>20.1</v>
      </c>
      <c r="I56" s="312">
        <v>20</v>
      </c>
      <c r="J56" s="312">
        <v>19.9</v>
      </c>
      <c r="K56" s="312">
        <v>21.1</v>
      </c>
      <c r="L56" s="312">
        <v>21.7</v>
      </c>
      <c r="M56" s="312">
        <v>20.7</v>
      </c>
      <c r="N56" s="66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207</v>
      </c>
      <c r="B57" s="312">
        <v>20.8</v>
      </c>
      <c r="C57" s="312">
        <v>21</v>
      </c>
      <c r="D57" s="312">
        <v>20</v>
      </c>
      <c r="E57" s="312">
        <v>21.4</v>
      </c>
      <c r="F57" s="312">
        <v>22.3</v>
      </c>
      <c r="G57" s="312">
        <v>23</v>
      </c>
      <c r="H57" s="312">
        <v>21.7</v>
      </c>
      <c r="I57" s="312">
        <v>19.7</v>
      </c>
      <c r="J57" s="312">
        <v>20.4</v>
      </c>
      <c r="K57" s="312">
        <v>20.8</v>
      </c>
      <c r="L57" s="312">
        <v>21.3</v>
      </c>
      <c r="M57" s="312">
        <v>20.3</v>
      </c>
      <c r="N57" s="66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216</v>
      </c>
      <c r="B58" s="312">
        <v>21.1</v>
      </c>
      <c r="C58" s="312">
        <v>21.7</v>
      </c>
      <c r="D58" s="312">
        <v>20.3</v>
      </c>
      <c r="E58" s="312">
        <v>20.5</v>
      </c>
      <c r="F58" s="312">
        <v>21.1</v>
      </c>
      <c r="G58" s="312">
        <v>21.5</v>
      </c>
      <c r="H58" s="312">
        <v>21</v>
      </c>
      <c r="I58" s="312">
        <v>21</v>
      </c>
      <c r="J58" s="312"/>
      <c r="K58" s="312"/>
      <c r="L58" s="312"/>
      <c r="M58" s="312"/>
      <c r="N58" s="66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175</v>
      </c>
      <c r="C83" s="11" t="s">
        <v>176</v>
      </c>
      <c r="D83" s="11" t="s">
        <v>177</v>
      </c>
      <c r="E83" s="11" t="s">
        <v>178</v>
      </c>
      <c r="F83" s="11" t="s">
        <v>179</v>
      </c>
      <c r="G83" s="11" t="s">
        <v>180</v>
      </c>
      <c r="H83" s="11" t="s">
        <v>181</v>
      </c>
      <c r="I83" s="11" t="s">
        <v>182</v>
      </c>
      <c r="J83" s="11" t="s">
        <v>183</v>
      </c>
      <c r="K83" s="11" t="s">
        <v>184</v>
      </c>
      <c r="L83" s="11" t="s">
        <v>185</v>
      </c>
      <c r="M83" s="11" t="s">
        <v>186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187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188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208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190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216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/>
      <c r="K88" s="11"/>
      <c r="L88" s="11"/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C7">
      <selection activeCell="M34" sqref="M34"/>
    </sheetView>
  </sheetViews>
  <sheetFormatPr defaultColWidth="9.00390625" defaultRowHeight="13.5"/>
  <cols>
    <col min="1" max="16384" width="10.625" style="0" customWidth="1"/>
  </cols>
  <sheetData>
    <row r="1" spans="5:7" ht="17.25">
      <c r="E1" s="298"/>
      <c r="F1" s="298"/>
      <c r="G1" s="298"/>
    </row>
    <row r="3" ht="17.25">
      <c r="B3" s="298"/>
    </row>
    <row r="4" spans="9:12" ht="17.25">
      <c r="I4" s="298"/>
      <c r="J4" s="298"/>
      <c r="K4" s="298"/>
      <c r="L4" s="298"/>
    </row>
    <row r="32" spans="1:14" s="59" customFormat="1" ht="19.5" customHeight="1">
      <c r="A32" s="12"/>
      <c r="B32" s="13" t="s">
        <v>191</v>
      </c>
      <c r="C32" s="13" t="s">
        <v>192</v>
      </c>
      <c r="D32" s="13" t="s">
        <v>193</v>
      </c>
      <c r="E32" s="13" t="s">
        <v>194</v>
      </c>
      <c r="F32" s="13" t="s">
        <v>195</v>
      </c>
      <c r="G32" s="13" t="s">
        <v>196</v>
      </c>
      <c r="H32" s="13" t="s">
        <v>197</v>
      </c>
      <c r="I32" s="13" t="s">
        <v>198</v>
      </c>
      <c r="J32" s="299" t="s">
        <v>199</v>
      </c>
      <c r="K32" s="13" t="s">
        <v>200</v>
      </c>
      <c r="L32" s="11" t="s">
        <v>259</v>
      </c>
      <c r="M32" s="65"/>
      <c r="N32" s="300"/>
    </row>
    <row r="33" spans="1:14" ht="19.5" customHeight="1">
      <c r="A33" s="12" t="s">
        <v>201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111.1</v>
      </c>
      <c r="M33" s="1"/>
      <c r="N33" s="1"/>
    </row>
    <row r="34" spans="1:14" ht="19.5" customHeight="1">
      <c r="A34" s="12" t="s">
        <v>202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201.9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M8" sqref="M8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189734</v>
      </c>
      <c r="K2" s="7" t="s">
        <v>11</v>
      </c>
      <c r="L2" s="6">
        <f aca="true" t="shared" si="0" ref="L2:L7">SUM(J2)</f>
        <v>189734</v>
      </c>
      <c r="M2" s="6">
        <v>129855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232567</v>
      </c>
    </row>
    <row r="4" spans="10:13" ht="13.5">
      <c r="J4" s="6">
        <v>425429</v>
      </c>
      <c r="K4" s="5" t="s">
        <v>13</v>
      </c>
      <c r="L4" s="6">
        <f t="shared" si="0"/>
        <v>425429</v>
      </c>
      <c r="M4" s="6">
        <v>240822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62570</v>
      </c>
    </row>
    <row r="6" spans="10:13" ht="13.5">
      <c r="J6" s="6">
        <v>369231</v>
      </c>
      <c r="K6" s="5" t="s">
        <v>15</v>
      </c>
      <c r="L6" s="6">
        <f t="shared" si="0"/>
        <v>369231</v>
      </c>
      <c r="M6" s="6">
        <v>256663</v>
      </c>
    </row>
    <row r="7" spans="10:13" ht="13.5">
      <c r="J7" s="6">
        <v>561391</v>
      </c>
      <c r="K7" s="5" t="s">
        <v>16</v>
      </c>
      <c r="L7" s="6">
        <f t="shared" si="0"/>
        <v>561391</v>
      </c>
      <c r="M7" s="6">
        <v>359737</v>
      </c>
    </row>
    <row r="8" spans="10:13" ht="13.5">
      <c r="J8" s="6">
        <f>SUM(J2:J7)</f>
        <v>2018970</v>
      </c>
      <c r="K8" s="5" t="s">
        <v>9</v>
      </c>
      <c r="L8" s="69">
        <f>SUM(L2:L7)</f>
        <v>2018970</v>
      </c>
      <c r="M8" s="6">
        <f>SUM(M2:M7)</f>
        <v>1282214</v>
      </c>
    </row>
    <row r="10" spans="10:13" ht="13.5">
      <c r="J10" t="s">
        <v>111</v>
      </c>
      <c r="L10" t="s">
        <v>131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129855</v>
      </c>
      <c r="M11" s="6">
        <f>SUM(N11-L11)</f>
        <v>59879</v>
      </c>
      <c r="N11" s="6">
        <f>SUM(L2)</f>
        <v>189734</v>
      </c>
    </row>
    <row r="12" spans="11:14" ht="13.5">
      <c r="K12" s="5" t="s">
        <v>12</v>
      </c>
      <c r="L12" s="6">
        <f t="shared" si="1"/>
        <v>232567</v>
      </c>
      <c r="M12" s="6">
        <f aca="true" t="shared" si="2" ref="M12:M17">SUM(N12-L12)</f>
        <v>136822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240822</v>
      </c>
      <c r="M13" s="6">
        <f t="shared" si="2"/>
        <v>184607</v>
      </c>
      <c r="N13" s="6">
        <f t="shared" si="3"/>
        <v>425429</v>
      </c>
    </row>
    <row r="14" spans="11:14" ht="13.5">
      <c r="K14" s="5" t="s">
        <v>14</v>
      </c>
      <c r="L14" s="6">
        <f t="shared" si="1"/>
        <v>62570</v>
      </c>
      <c r="M14" s="6">
        <f t="shared" si="2"/>
        <v>41226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256663</v>
      </c>
      <c r="M15" s="6">
        <f t="shared" si="2"/>
        <v>112568</v>
      </c>
      <c r="N15" s="6">
        <f t="shared" si="3"/>
        <v>369231</v>
      </c>
    </row>
    <row r="16" spans="11:14" ht="13.5">
      <c r="K16" s="5" t="s">
        <v>16</v>
      </c>
      <c r="L16" s="6">
        <f t="shared" si="1"/>
        <v>359737</v>
      </c>
      <c r="M16" s="6">
        <f t="shared" si="2"/>
        <v>201654</v>
      </c>
      <c r="N16" s="6">
        <f t="shared" si="3"/>
        <v>561391</v>
      </c>
    </row>
    <row r="17" spans="11:14" ht="13.5">
      <c r="K17" s="5" t="s">
        <v>9</v>
      </c>
      <c r="L17" s="6">
        <f>SUM(L11:L16)</f>
        <v>1282214</v>
      </c>
      <c r="M17" s="6">
        <f t="shared" si="2"/>
        <v>736756</v>
      </c>
      <c r="N17" s="6">
        <f t="shared" si="3"/>
        <v>2018970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16" t="s">
        <v>17</v>
      </c>
      <c r="D56" s="417"/>
      <c r="E56" s="416" t="s">
        <v>65</v>
      </c>
      <c r="F56" s="417"/>
      <c r="G56" s="420" t="s">
        <v>64</v>
      </c>
      <c r="H56" s="416" t="s">
        <v>66</v>
      </c>
      <c r="I56" s="417"/>
    </row>
    <row r="57" spans="1:9" ht="14.25">
      <c r="A57" s="53" t="s">
        <v>71</v>
      </c>
      <c r="B57" s="54"/>
      <c r="C57" s="418"/>
      <c r="D57" s="419"/>
      <c r="E57" s="418"/>
      <c r="F57" s="419"/>
      <c r="G57" s="421"/>
      <c r="H57" s="418"/>
      <c r="I57" s="419"/>
    </row>
    <row r="58" spans="1:9" ht="19.5" customHeight="1">
      <c r="A58" s="58" t="s">
        <v>103</v>
      </c>
      <c r="B58" s="55"/>
      <c r="C58" s="424" t="s">
        <v>134</v>
      </c>
      <c r="D58" s="423"/>
      <c r="E58" s="425" t="s">
        <v>260</v>
      </c>
      <c r="F58" s="423"/>
      <c r="G58" s="131">
        <v>20.8</v>
      </c>
      <c r="H58" s="56"/>
      <c r="I58" s="57"/>
    </row>
    <row r="59" spans="1:9" ht="19.5" customHeight="1">
      <c r="A59" s="58" t="s">
        <v>67</v>
      </c>
      <c r="B59" s="55"/>
      <c r="C59" s="422" t="s">
        <v>69</v>
      </c>
      <c r="D59" s="423"/>
      <c r="E59" s="425" t="s">
        <v>261</v>
      </c>
      <c r="F59" s="423"/>
      <c r="G59" s="139">
        <v>35.7</v>
      </c>
      <c r="H59" s="56"/>
      <c r="I59" s="57"/>
    </row>
    <row r="60" spans="1:9" ht="19.5" customHeight="1">
      <c r="A60" s="58" t="s">
        <v>68</v>
      </c>
      <c r="B60" s="55"/>
      <c r="C60" s="425" t="s">
        <v>257</v>
      </c>
      <c r="D60" s="426"/>
      <c r="E60" s="422" t="s">
        <v>262</v>
      </c>
      <c r="F60" s="423"/>
      <c r="G60" s="131">
        <v>65.5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O81" sqref="O8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301"/>
    </row>
    <row r="3" spans="1:2" ht="9.75" customHeight="1">
      <c r="A3" s="38"/>
      <c r="B3" s="38"/>
    </row>
    <row r="4" spans="10:13" ht="9.75" customHeight="1">
      <c r="J4" s="298"/>
      <c r="K4" s="3"/>
      <c r="L4" s="3"/>
      <c r="M4" s="130"/>
    </row>
    <row r="20" ht="9.75" customHeight="1">
      <c r="AI20" s="302"/>
    </row>
    <row r="25" spans="1:35" s="302" customFormat="1" ht="9.75" customHeight="1">
      <c r="A25" s="303"/>
      <c r="B25" s="303" t="s">
        <v>175</v>
      </c>
      <c r="C25" s="303" t="s">
        <v>176</v>
      </c>
      <c r="D25" s="303" t="s">
        <v>177</v>
      </c>
      <c r="E25" s="303" t="s">
        <v>178</v>
      </c>
      <c r="F25" s="303" t="s">
        <v>179</v>
      </c>
      <c r="G25" s="303" t="s">
        <v>180</v>
      </c>
      <c r="H25" s="303" t="s">
        <v>181</v>
      </c>
      <c r="I25" s="303" t="s">
        <v>182</v>
      </c>
      <c r="J25" s="303" t="s">
        <v>183</v>
      </c>
      <c r="K25" s="303" t="s">
        <v>184</v>
      </c>
      <c r="L25" s="303" t="s">
        <v>185</v>
      </c>
      <c r="M25" s="303" t="s">
        <v>186</v>
      </c>
      <c r="AI25"/>
    </row>
    <row r="26" spans="1:13" ht="9.75" customHeight="1">
      <c r="A26" s="10" t="s">
        <v>187</v>
      </c>
      <c r="B26" s="303">
        <v>71.5</v>
      </c>
      <c r="C26" s="303">
        <v>80.1</v>
      </c>
      <c r="D26" s="303">
        <v>88.7</v>
      </c>
      <c r="E26" s="303">
        <v>92.4</v>
      </c>
      <c r="F26" s="303">
        <v>85.2</v>
      </c>
      <c r="G26" s="303">
        <v>86</v>
      </c>
      <c r="H26" s="303">
        <v>89.3</v>
      </c>
      <c r="I26" s="303">
        <v>76.4</v>
      </c>
      <c r="J26" s="304">
        <v>75.5</v>
      </c>
      <c r="K26" s="303">
        <v>80.2</v>
      </c>
      <c r="L26" s="303">
        <v>81.3</v>
      </c>
      <c r="M26" s="303">
        <v>73.3</v>
      </c>
    </row>
    <row r="27" spans="1:13" ht="9.75" customHeight="1">
      <c r="A27" s="10" t="s">
        <v>188</v>
      </c>
      <c r="B27" s="303">
        <v>65.1</v>
      </c>
      <c r="C27" s="303">
        <v>72.2</v>
      </c>
      <c r="D27" s="303">
        <v>82.7</v>
      </c>
      <c r="E27" s="303">
        <v>80.1</v>
      </c>
      <c r="F27" s="303">
        <v>82.3</v>
      </c>
      <c r="G27" s="303">
        <v>86</v>
      </c>
      <c r="H27" s="303">
        <v>83.8</v>
      </c>
      <c r="I27" s="303">
        <v>67</v>
      </c>
      <c r="J27" s="303">
        <v>78.6</v>
      </c>
      <c r="K27" s="303">
        <v>79.7</v>
      </c>
      <c r="L27" s="303">
        <v>77.3</v>
      </c>
      <c r="M27" s="303">
        <v>74.3</v>
      </c>
    </row>
    <row r="28" spans="1:13" ht="9.75" customHeight="1">
      <c r="A28" s="10" t="s">
        <v>189</v>
      </c>
      <c r="B28" s="303">
        <v>71.7</v>
      </c>
      <c r="C28" s="303">
        <v>74.6</v>
      </c>
      <c r="D28" s="303">
        <v>84.6</v>
      </c>
      <c r="E28" s="303">
        <v>88.4</v>
      </c>
      <c r="F28" s="303">
        <v>82.6</v>
      </c>
      <c r="G28" s="303">
        <v>87.5</v>
      </c>
      <c r="H28" s="303">
        <v>85.2</v>
      </c>
      <c r="I28" s="303">
        <v>81.2</v>
      </c>
      <c r="J28" s="303">
        <v>75.8</v>
      </c>
      <c r="K28" s="303">
        <v>81</v>
      </c>
      <c r="L28" s="303">
        <v>81.8</v>
      </c>
      <c r="M28" s="303">
        <v>78.8</v>
      </c>
    </row>
    <row r="29" spans="1:13" ht="9.75" customHeight="1">
      <c r="A29" s="10" t="s">
        <v>190</v>
      </c>
      <c r="B29" s="303">
        <v>70.4</v>
      </c>
      <c r="C29" s="303">
        <v>73.6</v>
      </c>
      <c r="D29" s="305">
        <v>80</v>
      </c>
      <c r="E29" s="303">
        <v>89.5</v>
      </c>
      <c r="F29" s="303">
        <v>86.8</v>
      </c>
      <c r="G29" s="303">
        <v>93.7</v>
      </c>
      <c r="H29" s="303">
        <v>87</v>
      </c>
      <c r="I29" s="303">
        <v>78.2</v>
      </c>
      <c r="J29" s="303">
        <v>80.5</v>
      </c>
      <c r="K29" s="303">
        <v>79.8</v>
      </c>
      <c r="L29" s="303">
        <v>78.1</v>
      </c>
      <c r="M29" s="303">
        <v>76.7</v>
      </c>
    </row>
    <row r="30" spans="1:13" ht="9.75" customHeight="1">
      <c r="A30" s="10" t="s">
        <v>203</v>
      </c>
      <c r="B30" s="303">
        <v>67.2</v>
      </c>
      <c r="C30" s="303">
        <v>70.1</v>
      </c>
      <c r="D30" s="305">
        <v>81.3</v>
      </c>
      <c r="E30" s="303">
        <v>80</v>
      </c>
      <c r="F30" s="303">
        <v>82.1</v>
      </c>
      <c r="G30" s="303">
        <v>84.3</v>
      </c>
      <c r="H30" s="303">
        <v>79.1</v>
      </c>
      <c r="I30" s="303">
        <v>76</v>
      </c>
      <c r="J30" s="303"/>
      <c r="K30" s="303"/>
      <c r="L30" s="303"/>
      <c r="M30" s="303"/>
    </row>
    <row r="31" spans="2:13" s="1" customFormat="1" ht="9.75" customHeight="1"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303"/>
      <c r="B55" s="303" t="s">
        <v>175</v>
      </c>
      <c r="C55" s="303" t="s">
        <v>176</v>
      </c>
      <c r="D55" s="303" t="s">
        <v>177</v>
      </c>
      <c r="E55" s="303" t="s">
        <v>178</v>
      </c>
      <c r="F55" s="303" t="s">
        <v>179</v>
      </c>
      <c r="G55" s="303" t="s">
        <v>180</v>
      </c>
      <c r="H55" s="303" t="s">
        <v>181</v>
      </c>
      <c r="I55" s="303" t="s">
        <v>182</v>
      </c>
      <c r="J55" s="303" t="s">
        <v>183</v>
      </c>
      <c r="K55" s="303" t="s">
        <v>184</v>
      </c>
      <c r="L55" s="303" t="s">
        <v>185</v>
      </c>
      <c r="M55" s="303" t="s">
        <v>186</v>
      </c>
    </row>
    <row r="56" spans="1:13" ht="9.75" customHeight="1">
      <c r="A56" s="10" t="s">
        <v>187</v>
      </c>
      <c r="B56" s="303">
        <v>124.1</v>
      </c>
      <c r="C56" s="303">
        <v>127.8</v>
      </c>
      <c r="D56" s="303">
        <v>124.7</v>
      </c>
      <c r="E56" s="303">
        <v>126.2</v>
      </c>
      <c r="F56" s="303">
        <v>129.4</v>
      </c>
      <c r="G56" s="303">
        <v>120.6</v>
      </c>
      <c r="H56" s="303">
        <v>119.2</v>
      </c>
      <c r="I56" s="303">
        <v>115.7</v>
      </c>
      <c r="J56" s="304">
        <v>113.8</v>
      </c>
      <c r="K56" s="303">
        <v>113.9</v>
      </c>
      <c r="L56" s="303">
        <v>116.5</v>
      </c>
      <c r="M56" s="303">
        <v>111.8</v>
      </c>
    </row>
    <row r="57" spans="1:13" ht="9.75" customHeight="1">
      <c r="A57" s="10" t="s">
        <v>188</v>
      </c>
      <c r="B57" s="303">
        <v>110.7</v>
      </c>
      <c r="C57" s="303">
        <v>112.7</v>
      </c>
      <c r="D57" s="303">
        <v>113</v>
      </c>
      <c r="E57" s="303">
        <v>113.9</v>
      </c>
      <c r="F57" s="303">
        <v>117.3</v>
      </c>
      <c r="G57" s="303">
        <v>118.4</v>
      </c>
      <c r="H57" s="303">
        <v>116.1</v>
      </c>
      <c r="I57" s="303">
        <v>111.7</v>
      </c>
      <c r="J57" s="304">
        <v>110.7</v>
      </c>
      <c r="K57" s="303">
        <v>110.5</v>
      </c>
      <c r="L57" s="303">
        <v>112.5</v>
      </c>
      <c r="M57" s="303">
        <v>108.3</v>
      </c>
    </row>
    <row r="58" spans="1:13" ht="9.75" customHeight="1">
      <c r="A58" s="10" t="s">
        <v>189</v>
      </c>
      <c r="B58" s="303">
        <v>113</v>
      </c>
      <c r="C58" s="303">
        <v>114.1</v>
      </c>
      <c r="D58" s="303">
        <v>112.6</v>
      </c>
      <c r="E58" s="303">
        <v>114.8</v>
      </c>
      <c r="F58" s="303">
        <v>115.7</v>
      </c>
      <c r="G58" s="303">
        <v>116.8</v>
      </c>
      <c r="H58" s="303">
        <v>110.8</v>
      </c>
      <c r="I58" s="303">
        <v>114.7</v>
      </c>
      <c r="J58" s="304">
        <v>110.5</v>
      </c>
      <c r="K58" s="303">
        <v>115.6</v>
      </c>
      <c r="L58" s="303">
        <v>117.5</v>
      </c>
      <c r="M58" s="303">
        <v>113.2</v>
      </c>
    </row>
    <row r="59" spans="1:13" ht="9.75" customHeight="1">
      <c r="A59" s="10" t="s">
        <v>204</v>
      </c>
      <c r="B59" s="303">
        <v>115.3</v>
      </c>
      <c r="C59" s="303">
        <v>117.2</v>
      </c>
      <c r="D59" s="303">
        <v>111.2</v>
      </c>
      <c r="E59" s="303">
        <v>115.9</v>
      </c>
      <c r="F59" s="303">
        <v>120.8</v>
      </c>
      <c r="G59" s="303">
        <v>121</v>
      </c>
      <c r="H59" s="303">
        <v>116.7</v>
      </c>
      <c r="I59" s="303">
        <v>113.9</v>
      </c>
      <c r="J59" s="304">
        <v>113.5</v>
      </c>
      <c r="K59" s="303">
        <v>114.8</v>
      </c>
      <c r="L59" s="303">
        <v>112</v>
      </c>
      <c r="M59" s="303">
        <v>108.4</v>
      </c>
    </row>
    <row r="60" spans="1:13" ht="10.5" customHeight="1">
      <c r="A60" s="10" t="s">
        <v>205</v>
      </c>
      <c r="B60" s="303">
        <v>109.8</v>
      </c>
      <c r="C60" s="303">
        <v>110.7</v>
      </c>
      <c r="D60" s="303">
        <v>109.8</v>
      </c>
      <c r="E60" s="303">
        <v>109.2</v>
      </c>
      <c r="F60" s="303">
        <v>114.7</v>
      </c>
      <c r="G60" s="303">
        <v>114.5</v>
      </c>
      <c r="H60" s="303">
        <v>110.4</v>
      </c>
      <c r="I60" s="303">
        <v>109.7</v>
      </c>
      <c r="J60" s="304"/>
      <c r="K60" s="303"/>
      <c r="L60" s="303"/>
      <c r="M60" s="303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303"/>
      <c r="B85" s="303" t="s">
        <v>175</v>
      </c>
      <c r="C85" s="303" t="s">
        <v>176</v>
      </c>
      <c r="D85" s="303" t="s">
        <v>177</v>
      </c>
      <c r="E85" s="303" t="s">
        <v>178</v>
      </c>
      <c r="F85" s="303" t="s">
        <v>179</v>
      </c>
      <c r="G85" s="303" t="s">
        <v>180</v>
      </c>
      <c r="H85" s="303" t="s">
        <v>181</v>
      </c>
      <c r="I85" s="303" t="s">
        <v>182</v>
      </c>
      <c r="J85" s="303" t="s">
        <v>183</v>
      </c>
      <c r="K85" s="303" t="s">
        <v>184</v>
      </c>
      <c r="L85" s="303" t="s">
        <v>185</v>
      </c>
      <c r="M85" s="303" t="s">
        <v>186</v>
      </c>
    </row>
    <row r="86" spans="1:13" ht="9.75" customHeight="1">
      <c r="A86" s="11" t="s">
        <v>187</v>
      </c>
      <c r="B86" s="303">
        <v>57.7</v>
      </c>
      <c r="C86" s="303">
        <v>62.2</v>
      </c>
      <c r="D86" s="303">
        <v>71.5</v>
      </c>
      <c r="E86" s="303">
        <v>73</v>
      </c>
      <c r="F86" s="303">
        <v>65.4</v>
      </c>
      <c r="G86" s="303">
        <v>72.3</v>
      </c>
      <c r="H86" s="303">
        <v>75</v>
      </c>
      <c r="I86" s="303">
        <v>66.6</v>
      </c>
      <c r="J86" s="304">
        <v>66.6</v>
      </c>
      <c r="K86" s="303">
        <v>70.4</v>
      </c>
      <c r="L86" s="303">
        <v>69.5</v>
      </c>
      <c r="M86" s="303">
        <v>66.3</v>
      </c>
    </row>
    <row r="87" spans="1:25" ht="9.75" customHeight="1">
      <c r="A87" s="11" t="s">
        <v>188</v>
      </c>
      <c r="B87" s="303">
        <v>59</v>
      </c>
      <c r="C87" s="303">
        <v>63.8</v>
      </c>
      <c r="D87" s="303">
        <v>73.2</v>
      </c>
      <c r="E87" s="303">
        <v>70.2</v>
      </c>
      <c r="F87" s="303">
        <v>69.7</v>
      </c>
      <c r="G87" s="303">
        <v>72.5</v>
      </c>
      <c r="H87" s="303">
        <v>72.4</v>
      </c>
      <c r="I87" s="303">
        <v>60.8</v>
      </c>
      <c r="J87" s="304">
        <v>71.1</v>
      </c>
      <c r="K87" s="303">
        <v>72.2</v>
      </c>
      <c r="L87" s="303">
        <v>68.4</v>
      </c>
      <c r="M87" s="303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08"/>
    </row>
    <row r="88" spans="1:25" ht="9.75" customHeight="1">
      <c r="A88" s="11" t="s">
        <v>189</v>
      </c>
      <c r="B88" s="303">
        <v>62.6</v>
      </c>
      <c r="C88" s="303">
        <v>65.3</v>
      </c>
      <c r="D88" s="303">
        <v>75.3</v>
      </c>
      <c r="E88" s="303">
        <v>76.8</v>
      </c>
      <c r="F88" s="303">
        <v>71.3</v>
      </c>
      <c r="G88" s="303">
        <v>74.7</v>
      </c>
      <c r="H88" s="303">
        <v>77.6</v>
      </c>
      <c r="I88" s="303">
        <v>70.3</v>
      </c>
      <c r="J88" s="304">
        <v>69.2</v>
      </c>
      <c r="K88" s="303">
        <v>69.4</v>
      </c>
      <c r="L88" s="303">
        <v>69.3</v>
      </c>
      <c r="M88" s="303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08"/>
    </row>
    <row r="89" spans="1:25" ht="9.75" customHeight="1">
      <c r="A89" s="11" t="s">
        <v>206</v>
      </c>
      <c r="B89" s="303">
        <v>60.7</v>
      </c>
      <c r="C89" s="303">
        <v>62.5</v>
      </c>
      <c r="D89" s="303">
        <v>72.7</v>
      </c>
      <c r="E89" s="303">
        <v>76.8</v>
      </c>
      <c r="F89" s="303">
        <v>71.3</v>
      </c>
      <c r="G89" s="303">
        <v>77.4</v>
      </c>
      <c r="H89" s="303">
        <v>75</v>
      </c>
      <c r="I89" s="303">
        <v>69</v>
      </c>
      <c r="J89" s="304">
        <v>71</v>
      </c>
      <c r="K89" s="303">
        <v>69.4</v>
      </c>
      <c r="L89" s="303">
        <v>70.2</v>
      </c>
      <c r="M89" s="303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205</v>
      </c>
      <c r="B90" s="303">
        <v>61</v>
      </c>
      <c r="C90" s="303">
        <v>63.2</v>
      </c>
      <c r="D90" s="303">
        <v>74.1</v>
      </c>
      <c r="E90" s="303">
        <v>73.3</v>
      </c>
      <c r="F90" s="303">
        <v>70.9</v>
      </c>
      <c r="G90" s="303">
        <v>73.6</v>
      </c>
      <c r="H90" s="303">
        <v>72.2</v>
      </c>
      <c r="I90" s="303">
        <v>69.3</v>
      </c>
      <c r="J90" s="304"/>
      <c r="K90" s="303"/>
      <c r="L90" s="303"/>
      <c r="M90" s="30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7"/>
      <c r="L91" s="309"/>
      <c r="M91" s="30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39">
      <selection activeCell="I1" sqref="I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6.00390625" style="0" customWidth="1"/>
    <col min="14" max="14" width="16.37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27" t="s">
        <v>263</v>
      </c>
      <c r="B1" s="427"/>
      <c r="C1" s="427"/>
      <c r="D1" s="427"/>
      <c r="E1" s="427"/>
      <c r="F1" s="427"/>
      <c r="G1" s="427"/>
      <c r="M1" s="22"/>
      <c r="N1" t="s">
        <v>137</v>
      </c>
      <c r="O1" s="195"/>
      <c r="P1" s="67"/>
      <c r="Q1" s="202" t="s">
        <v>138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99" t="s">
        <v>21</v>
      </c>
      <c r="J2" s="12" t="s">
        <v>112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86" t="s">
        <v>43</v>
      </c>
      <c r="J3" s="17">
        <v>174487</v>
      </c>
      <c r="K3" s="20">
        <v>1</v>
      </c>
      <c r="L3" s="5">
        <f>SUM(H3)</f>
        <v>26</v>
      </c>
      <c r="M3" s="15" t="s">
        <v>43</v>
      </c>
      <c r="N3" s="17">
        <f>SUM(J3)</f>
        <v>174487</v>
      </c>
      <c r="O3" s="5">
        <f>SUM(H3)</f>
        <v>26</v>
      </c>
      <c r="P3" s="15" t="s">
        <v>43</v>
      </c>
      <c r="Q3" s="143">
        <v>151068</v>
      </c>
    </row>
    <row r="4" spans="8:17" ht="13.5" customHeight="1">
      <c r="H4" s="5">
        <v>33</v>
      </c>
      <c r="I4" s="386" t="s">
        <v>0</v>
      </c>
      <c r="J4" s="17">
        <v>112339</v>
      </c>
      <c r="K4" s="20">
        <v>2</v>
      </c>
      <c r="L4" s="5">
        <f aca="true" t="shared" si="0" ref="L4:L12">SUM(H4)</f>
        <v>33</v>
      </c>
      <c r="M4" s="15" t="s">
        <v>0</v>
      </c>
      <c r="N4" s="17">
        <f aca="true" t="shared" si="1" ref="N4:N12">SUM(J4)</f>
        <v>112339</v>
      </c>
      <c r="O4" s="5">
        <f aca="true" t="shared" si="2" ref="O4:O12">SUM(H4)</f>
        <v>33</v>
      </c>
      <c r="P4" s="15" t="s">
        <v>0</v>
      </c>
      <c r="Q4" s="143">
        <v>129732</v>
      </c>
    </row>
    <row r="5" spans="8:19" ht="13.5" customHeight="1">
      <c r="H5" s="5">
        <v>16</v>
      </c>
      <c r="I5" s="386" t="s">
        <v>3</v>
      </c>
      <c r="J5" s="17">
        <v>84515</v>
      </c>
      <c r="K5" s="20">
        <v>3</v>
      </c>
      <c r="L5" s="5">
        <f t="shared" si="0"/>
        <v>16</v>
      </c>
      <c r="M5" s="15" t="s">
        <v>3</v>
      </c>
      <c r="N5" s="17">
        <f t="shared" si="1"/>
        <v>84515</v>
      </c>
      <c r="O5" s="5">
        <f t="shared" si="2"/>
        <v>16</v>
      </c>
      <c r="P5" s="15" t="s">
        <v>3</v>
      </c>
      <c r="Q5" s="143">
        <v>105722</v>
      </c>
      <c r="S5" s="67"/>
    </row>
    <row r="6" spans="8:17" ht="13.5" customHeight="1">
      <c r="H6" s="135">
        <v>40</v>
      </c>
      <c r="I6" s="387" t="s">
        <v>241</v>
      </c>
      <c r="J6" s="17">
        <v>54323</v>
      </c>
      <c r="K6" s="20">
        <v>4</v>
      </c>
      <c r="L6" s="5">
        <f t="shared" si="0"/>
        <v>40</v>
      </c>
      <c r="M6" s="395" t="s">
        <v>241</v>
      </c>
      <c r="N6" s="17">
        <f t="shared" si="1"/>
        <v>54323</v>
      </c>
      <c r="O6" s="5">
        <f t="shared" si="2"/>
        <v>40</v>
      </c>
      <c r="P6" s="395" t="s">
        <v>241</v>
      </c>
      <c r="Q6" s="143">
        <v>56495</v>
      </c>
    </row>
    <row r="7" spans="8:17" ht="13.5" customHeight="1">
      <c r="H7" s="5">
        <v>34</v>
      </c>
      <c r="I7" s="386" t="s">
        <v>1</v>
      </c>
      <c r="J7" s="17">
        <v>47016</v>
      </c>
      <c r="K7" s="20">
        <v>5</v>
      </c>
      <c r="L7" s="5">
        <f t="shared" si="0"/>
        <v>34</v>
      </c>
      <c r="M7" s="15" t="s">
        <v>1</v>
      </c>
      <c r="N7" s="17">
        <f t="shared" si="1"/>
        <v>47016</v>
      </c>
      <c r="O7" s="5">
        <f t="shared" si="2"/>
        <v>34</v>
      </c>
      <c r="P7" s="15" t="s">
        <v>1</v>
      </c>
      <c r="Q7" s="143">
        <v>53459</v>
      </c>
    </row>
    <row r="8" spans="8:17" ht="13.5" customHeight="1">
      <c r="H8" s="5">
        <v>31</v>
      </c>
      <c r="I8" s="386" t="s">
        <v>125</v>
      </c>
      <c r="J8" s="17">
        <v>36382</v>
      </c>
      <c r="K8" s="20">
        <v>6</v>
      </c>
      <c r="L8" s="5">
        <f t="shared" si="0"/>
        <v>31</v>
      </c>
      <c r="M8" s="15" t="s">
        <v>125</v>
      </c>
      <c r="N8" s="17">
        <f t="shared" si="1"/>
        <v>36382</v>
      </c>
      <c r="O8" s="5">
        <f t="shared" si="2"/>
        <v>31</v>
      </c>
      <c r="P8" s="15" t="s">
        <v>125</v>
      </c>
      <c r="Q8" s="143">
        <v>33320</v>
      </c>
    </row>
    <row r="9" spans="8:17" ht="13.5" customHeight="1">
      <c r="H9" s="5">
        <v>38</v>
      </c>
      <c r="I9" s="386" t="s">
        <v>52</v>
      </c>
      <c r="J9" s="17">
        <v>29430</v>
      </c>
      <c r="K9" s="20">
        <v>7</v>
      </c>
      <c r="L9" s="5">
        <f t="shared" si="0"/>
        <v>38</v>
      </c>
      <c r="M9" s="15" t="s">
        <v>52</v>
      </c>
      <c r="N9" s="17">
        <f t="shared" si="1"/>
        <v>29430</v>
      </c>
      <c r="O9" s="5">
        <f t="shared" si="2"/>
        <v>38</v>
      </c>
      <c r="P9" s="15" t="s">
        <v>52</v>
      </c>
      <c r="Q9" s="143">
        <v>23561</v>
      </c>
    </row>
    <row r="10" spans="8:17" ht="13.5" customHeight="1">
      <c r="H10" s="5">
        <v>17</v>
      </c>
      <c r="I10" s="386" t="s">
        <v>34</v>
      </c>
      <c r="J10" s="17">
        <v>27121</v>
      </c>
      <c r="K10" s="20">
        <v>8</v>
      </c>
      <c r="L10" s="5">
        <f t="shared" si="0"/>
        <v>17</v>
      </c>
      <c r="M10" s="15" t="s">
        <v>34</v>
      </c>
      <c r="N10" s="17">
        <f t="shared" si="1"/>
        <v>27121</v>
      </c>
      <c r="O10" s="5">
        <f t="shared" si="2"/>
        <v>17</v>
      </c>
      <c r="P10" s="15" t="s">
        <v>34</v>
      </c>
      <c r="Q10" s="143">
        <v>22817</v>
      </c>
    </row>
    <row r="11" spans="8:17" ht="13.5" customHeight="1">
      <c r="H11" s="5">
        <v>36</v>
      </c>
      <c r="I11" s="386" t="s">
        <v>5</v>
      </c>
      <c r="J11" s="17">
        <v>25480</v>
      </c>
      <c r="K11" s="20">
        <v>9</v>
      </c>
      <c r="L11" s="5">
        <f t="shared" si="0"/>
        <v>36</v>
      </c>
      <c r="M11" s="15" t="s">
        <v>5</v>
      </c>
      <c r="N11" s="17">
        <f t="shared" si="1"/>
        <v>25480</v>
      </c>
      <c r="O11" s="5">
        <f t="shared" si="2"/>
        <v>36</v>
      </c>
      <c r="P11" s="15" t="s">
        <v>5</v>
      </c>
      <c r="Q11" s="143">
        <v>29968</v>
      </c>
    </row>
    <row r="12" spans="8:17" ht="13.5" customHeight="1" thickBot="1">
      <c r="H12" s="5">
        <v>25</v>
      </c>
      <c r="I12" s="386" t="s">
        <v>42</v>
      </c>
      <c r="J12" s="17">
        <v>23696</v>
      </c>
      <c r="K12" s="21">
        <v>10</v>
      </c>
      <c r="L12" s="5">
        <f t="shared" si="0"/>
        <v>25</v>
      </c>
      <c r="M12" s="15" t="s">
        <v>42</v>
      </c>
      <c r="N12" s="17">
        <f t="shared" si="1"/>
        <v>23696</v>
      </c>
      <c r="O12" s="5">
        <f t="shared" si="2"/>
        <v>25</v>
      </c>
      <c r="P12" s="15" t="s">
        <v>42</v>
      </c>
      <c r="Q12" s="143">
        <v>23259</v>
      </c>
    </row>
    <row r="13" spans="8:17" ht="13.5" customHeight="1" thickTop="1">
      <c r="H13" s="5">
        <v>24</v>
      </c>
      <c r="I13" s="386" t="s">
        <v>41</v>
      </c>
      <c r="J13" s="17">
        <v>23359</v>
      </c>
      <c r="K13" s="180"/>
      <c r="L13" s="128"/>
      <c r="M13" s="128"/>
      <c r="N13" s="181"/>
      <c r="O13" s="1"/>
      <c r="P13" s="272" t="s">
        <v>123</v>
      </c>
      <c r="Q13" s="273">
        <v>782021</v>
      </c>
    </row>
    <row r="14" spans="2:15" ht="13.5" customHeight="1">
      <c r="B14" s="26"/>
      <c r="H14" s="5">
        <v>2</v>
      </c>
      <c r="I14" s="386" t="s">
        <v>6</v>
      </c>
      <c r="J14" s="17">
        <v>23309</v>
      </c>
      <c r="K14" s="180"/>
      <c r="L14" s="33"/>
      <c r="N14" t="s">
        <v>93</v>
      </c>
      <c r="O14"/>
    </row>
    <row r="15" spans="8:17" ht="13.5" customHeight="1">
      <c r="H15" s="5">
        <v>13</v>
      </c>
      <c r="I15" s="386" t="s">
        <v>7</v>
      </c>
      <c r="J15" s="17">
        <v>22190</v>
      </c>
      <c r="K15" s="180"/>
      <c r="L15" s="33"/>
      <c r="M15" s="1" t="s">
        <v>135</v>
      </c>
      <c r="N15" s="19"/>
      <c r="O15"/>
      <c r="P15" t="s">
        <v>136</v>
      </c>
      <c r="Q15" s="141" t="s">
        <v>101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86" t="s">
        <v>22</v>
      </c>
      <c r="J16" s="17">
        <v>20071</v>
      </c>
      <c r="K16" s="180"/>
      <c r="L16" s="5">
        <f>SUM(L3)</f>
        <v>26</v>
      </c>
      <c r="M16" s="17">
        <f>SUM(N3)</f>
        <v>174487</v>
      </c>
      <c r="N16" s="15" t="s">
        <v>43</v>
      </c>
      <c r="O16" s="5">
        <f>SUM(O3)</f>
        <v>26</v>
      </c>
      <c r="P16" s="17">
        <f>SUM(M16)</f>
        <v>174487</v>
      </c>
      <c r="Q16" s="142">
        <v>148149</v>
      </c>
      <c r="R16" s="129"/>
    </row>
    <row r="17" spans="2:19" ht="13.5" customHeight="1">
      <c r="B17" s="1"/>
      <c r="C17" s="19"/>
      <c r="D17" s="1"/>
      <c r="E17" s="24"/>
      <c r="F17" s="1"/>
      <c r="H17" s="5">
        <v>14</v>
      </c>
      <c r="I17" s="386" t="s">
        <v>32</v>
      </c>
      <c r="J17" s="17">
        <v>15156</v>
      </c>
      <c r="K17" s="180"/>
      <c r="L17" s="5">
        <f aca="true" t="shared" si="3" ref="L17:L25">SUM(L4)</f>
        <v>33</v>
      </c>
      <c r="M17" s="17">
        <f aca="true" t="shared" si="4" ref="M17:M25">SUM(N4)</f>
        <v>112339</v>
      </c>
      <c r="N17" s="15" t="s">
        <v>0</v>
      </c>
      <c r="O17" s="5">
        <f aca="true" t="shared" si="5" ref="O17:O25">SUM(O4)</f>
        <v>33</v>
      </c>
      <c r="P17" s="17">
        <f aca="true" t="shared" si="6" ref="P17:P25">SUM(M17)</f>
        <v>112339</v>
      </c>
      <c r="Q17" s="142">
        <v>130408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86" t="s">
        <v>51</v>
      </c>
      <c r="J18" s="17">
        <v>4410</v>
      </c>
      <c r="K18" s="180"/>
      <c r="L18" s="5">
        <f t="shared" si="3"/>
        <v>16</v>
      </c>
      <c r="M18" s="17">
        <f t="shared" si="4"/>
        <v>84515</v>
      </c>
      <c r="N18" s="15" t="s">
        <v>3</v>
      </c>
      <c r="O18" s="5">
        <f t="shared" si="5"/>
        <v>16</v>
      </c>
      <c r="P18" s="17">
        <f t="shared" si="6"/>
        <v>84515</v>
      </c>
      <c r="Q18" s="142">
        <v>103573</v>
      </c>
      <c r="R18" s="129"/>
      <c r="S18" s="212"/>
    </row>
    <row r="19" spans="2:19" ht="13.5" customHeight="1">
      <c r="B19" s="1"/>
      <c r="C19" s="19"/>
      <c r="D19" s="1"/>
      <c r="E19" s="24"/>
      <c r="F19" s="1"/>
      <c r="H19" s="5">
        <v>22</v>
      </c>
      <c r="I19" s="386" t="s">
        <v>39</v>
      </c>
      <c r="J19" s="17">
        <v>4231</v>
      </c>
      <c r="L19" s="5">
        <f t="shared" si="3"/>
        <v>40</v>
      </c>
      <c r="M19" s="17">
        <f t="shared" si="4"/>
        <v>54323</v>
      </c>
      <c r="N19" s="395" t="s">
        <v>241</v>
      </c>
      <c r="O19" s="5">
        <f t="shared" si="5"/>
        <v>40</v>
      </c>
      <c r="P19" s="17">
        <f t="shared" si="6"/>
        <v>54323</v>
      </c>
      <c r="Q19" s="142">
        <v>60943</v>
      </c>
      <c r="R19" s="129"/>
      <c r="S19" s="245"/>
    </row>
    <row r="20" spans="2:19" ht="13.5" customHeight="1">
      <c r="B20" s="25"/>
      <c r="C20" s="19"/>
      <c r="D20" s="1"/>
      <c r="E20" s="24"/>
      <c r="F20" s="1"/>
      <c r="G20" s="1"/>
      <c r="H20" s="5">
        <v>12</v>
      </c>
      <c r="I20" s="386" t="s">
        <v>31</v>
      </c>
      <c r="J20" s="17">
        <v>4022</v>
      </c>
      <c r="L20" s="5">
        <f t="shared" si="3"/>
        <v>34</v>
      </c>
      <c r="M20" s="17">
        <f t="shared" si="4"/>
        <v>47016</v>
      </c>
      <c r="N20" s="15" t="s">
        <v>1</v>
      </c>
      <c r="O20" s="5">
        <f t="shared" si="5"/>
        <v>34</v>
      </c>
      <c r="P20" s="17">
        <f t="shared" si="6"/>
        <v>47016</v>
      </c>
      <c r="Q20" s="142">
        <v>45225</v>
      </c>
      <c r="R20" s="129"/>
      <c r="S20" s="245"/>
    </row>
    <row r="21" spans="2:19" ht="13.5" customHeight="1">
      <c r="B21" s="25"/>
      <c r="C21" s="19"/>
      <c r="D21" s="1"/>
      <c r="E21" s="24"/>
      <c r="F21" s="1"/>
      <c r="H21" s="5">
        <v>30</v>
      </c>
      <c r="I21" s="386" t="s">
        <v>47</v>
      </c>
      <c r="J21" s="17">
        <v>3948</v>
      </c>
      <c r="L21" s="5">
        <f t="shared" si="3"/>
        <v>31</v>
      </c>
      <c r="M21" s="17">
        <f t="shared" si="4"/>
        <v>36382</v>
      </c>
      <c r="N21" s="15" t="s">
        <v>125</v>
      </c>
      <c r="O21" s="5">
        <f t="shared" si="5"/>
        <v>31</v>
      </c>
      <c r="P21" s="17">
        <f t="shared" si="6"/>
        <v>36382</v>
      </c>
      <c r="Q21" s="142">
        <v>39884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86" t="s">
        <v>33</v>
      </c>
      <c r="J22" s="17">
        <v>3909</v>
      </c>
      <c r="K22" s="19"/>
      <c r="L22" s="5">
        <f t="shared" si="3"/>
        <v>38</v>
      </c>
      <c r="M22" s="17">
        <f t="shared" si="4"/>
        <v>29430</v>
      </c>
      <c r="N22" s="15" t="s">
        <v>52</v>
      </c>
      <c r="O22" s="5">
        <f t="shared" si="5"/>
        <v>38</v>
      </c>
      <c r="P22" s="17">
        <f t="shared" si="6"/>
        <v>29430</v>
      </c>
      <c r="Q22" s="142">
        <v>28435</v>
      </c>
      <c r="R22" s="129"/>
    </row>
    <row r="23" spans="2:19" ht="13.5" customHeight="1">
      <c r="B23" s="25"/>
      <c r="C23" s="19"/>
      <c r="D23" s="1"/>
      <c r="E23" s="24"/>
      <c r="F23" s="1"/>
      <c r="H23" s="5">
        <v>9</v>
      </c>
      <c r="I23" s="386" t="s">
        <v>28</v>
      </c>
      <c r="J23" s="17">
        <v>3661</v>
      </c>
      <c r="K23" s="19"/>
      <c r="L23" s="5">
        <f t="shared" si="3"/>
        <v>17</v>
      </c>
      <c r="M23" s="17">
        <f t="shared" si="4"/>
        <v>27121</v>
      </c>
      <c r="N23" s="15" t="s">
        <v>34</v>
      </c>
      <c r="O23" s="5">
        <f t="shared" si="5"/>
        <v>17</v>
      </c>
      <c r="P23" s="17">
        <f t="shared" si="6"/>
        <v>27121</v>
      </c>
      <c r="Q23" s="142">
        <v>28219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1</v>
      </c>
      <c r="I24" s="386" t="s">
        <v>4</v>
      </c>
      <c r="J24" s="17">
        <v>2426</v>
      </c>
      <c r="K24" s="19"/>
      <c r="L24" s="5">
        <f t="shared" si="3"/>
        <v>36</v>
      </c>
      <c r="M24" s="17">
        <f t="shared" si="4"/>
        <v>25480</v>
      </c>
      <c r="N24" s="15" t="s">
        <v>5</v>
      </c>
      <c r="O24" s="5">
        <f t="shared" si="5"/>
        <v>36</v>
      </c>
      <c r="P24" s="17">
        <f t="shared" si="6"/>
        <v>25480</v>
      </c>
      <c r="Q24" s="142">
        <v>29542</v>
      </c>
      <c r="R24" s="129"/>
      <c r="S24" s="212"/>
    </row>
    <row r="25" spans="2:20" ht="13.5" customHeight="1" thickBot="1">
      <c r="B25" s="1"/>
      <c r="C25" s="19"/>
      <c r="D25" s="1"/>
      <c r="E25" s="24"/>
      <c r="F25" s="1"/>
      <c r="H25" s="5">
        <v>19</v>
      </c>
      <c r="I25" s="386" t="s">
        <v>36</v>
      </c>
      <c r="J25" s="17">
        <v>2325</v>
      </c>
      <c r="K25" s="19"/>
      <c r="L25" s="18">
        <f t="shared" si="3"/>
        <v>25</v>
      </c>
      <c r="M25" s="214">
        <f t="shared" si="4"/>
        <v>23696</v>
      </c>
      <c r="N25" s="15" t="s">
        <v>42</v>
      </c>
      <c r="O25" s="18">
        <f t="shared" si="5"/>
        <v>25</v>
      </c>
      <c r="P25" s="214">
        <f t="shared" si="6"/>
        <v>23696</v>
      </c>
      <c r="Q25" s="142">
        <v>21186</v>
      </c>
      <c r="R25" s="252" t="s">
        <v>119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86" t="s">
        <v>50</v>
      </c>
      <c r="J26" s="17">
        <v>2311</v>
      </c>
      <c r="K26" s="19"/>
      <c r="L26" s="215"/>
      <c r="M26" s="388">
        <f>SUM(J43-(M16+M17+M18+M19+M20+M21+M22+M23+M24+M25))</f>
        <v>144890</v>
      </c>
      <c r="N26" s="389" t="s">
        <v>59</v>
      </c>
      <c r="O26" s="216"/>
      <c r="P26" s="388">
        <f>SUM(M26)</f>
        <v>144890</v>
      </c>
      <c r="Q26" s="388">
        <f>SUM(R26-(Q16+Q17+Q18+Q19+Q20+Q21+Q22+Q23+Q24+Q25))</f>
        <v>155180</v>
      </c>
      <c r="R26" s="287">
        <v>790744</v>
      </c>
      <c r="T26" s="35"/>
    </row>
    <row r="27" spans="8:16" ht="13.5" customHeight="1">
      <c r="H27" s="5">
        <v>4</v>
      </c>
      <c r="I27" s="386" t="s">
        <v>23</v>
      </c>
      <c r="J27" s="17">
        <v>2024</v>
      </c>
      <c r="K27" s="19"/>
      <c r="M27" s="67" t="s">
        <v>160</v>
      </c>
      <c r="N27" s="67"/>
      <c r="O27" s="195"/>
      <c r="P27" s="196" t="s">
        <v>161</v>
      </c>
    </row>
    <row r="28" spans="8:16" ht="13.5" customHeight="1">
      <c r="H28" s="5">
        <v>21</v>
      </c>
      <c r="I28" s="386" t="s">
        <v>38</v>
      </c>
      <c r="J28" s="17">
        <v>1620</v>
      </c>
      <c r="K28" s="19"/>
      <c r="M28" s="143">
        <f>SUM(Q3)</f>
        <v>151068</v>
      </c>
      <c r="N28" s="15" t="s">
        <v>43</v>
      </c>
      <c r="O28" s="5">
        <f>SUM(L3)</f>
        <v>26</v>
      </c>
      <c r="P28" s="143">
        <f>SUM(Q3)</f>
        <v>151068</v>
      </c>
    </row>
    <row r="29" spans="8:16" ht="13.5" customHeight="1">
      <c r="H29" s="5">
        <v>29</v>
      </c>
      <c r="I29" s="386" t="s">
        <v>46</v>
      </c>
      <c r="J29" s="17">
        <v>1252</v>
      </c>
      <c r="K29" s="19"/>
      <c r="M29" s="143">
        <f aca="true" t="shared" si="7" ref="M29:M37">SUM(Q4)</f>
        <v>129732</v>
      </c>
      <c r="N29" s="15" t="s">
        <v>0</v>
      </c>
      <c r="O29" s="5">
        <f aca="true" t="shared" si="8" ref="O29:O37">SUM(L4)</f>
        <v>33</v>
      </c>
      <c r="P29" s="143">
        <f aca="true" t="shared" si="9" ref="P29:P37">SUM(Q4)</f>
        <v>129732</v>
      </c>
    </row>
    <row r="30" spans="8:16" ht="13.5" customHeight="1">
      <c r="H30" s="5">
        <v>39</v>
      </c>
      <c r="I30" s="386" t="s">
        <v>53</v>
      </c>
      <c r="J30" s="17">
        <v>1151</v>
      </c>
      <c r="K30" s="19"/>
      <c r="M30" s="143">
        <f t="shared" si="7"/>
        <v>105722</v>
      </c>
      <c r="N30" s="15" t="s">
        <v>3</v>
      </c>
      <c r="O30" s="5">
        <f t="shared" si="8"/>
        <v>16</v>
      </c>
      <c r="P30" s="143">
        <f t="shared" si="9"/>
        <v>105722</v>
      </c>
    </row>
    <row r="31" spans="8:16" ht="13.5" customHeight="1">
      <c r="H31" s="5">
        <v>18</v>
      </c>
      <c r="I31" s="386" t="s">
        <v>35</v>
      </c>
      <c r="J31" s="17">
        <v>727</v>
      </c>
      <c r="K31" s="19"/>
      <c r="M31" s="143">
        <f t="shared" si="7"/>
        <v>56495</v>
      </c>
      <c r="N31" s="395" t="s">
        <v>241</v>
      </c>
      <c r="O31" s="5">
        <f t="shared" si="8"/>
        <v>40</v>
      </c>
      <c r="P31" s="143">
        <f t="shared" si="9"/>
        <v>56495</v>
      </c>
    </row>
    <row r="32" spans="8:19" ht="13.5" customHeight="1">
      <c r="H32" s="5">
        <v>23</v>
      </c>
      <c r="I32" s="386" t="s">
        <v>40</v>
      </c>
      <c r="J32" s="17">
        <v>657</v>
      </c>
      <c r="K32" s="19"/>
      <c r="M32" s="143">
        <f t="shared" si="7"/>
        <v>53459</v>
      </c>
      <c r="N32" s="15" t="s">
        <v>1</v>
      </c>
      <c r="O32" s="5">
        <f t="shared" si="8"/>
        <v>34</v>
      </c>
      <c r="P32" s="143">
        <f t="shared" si="9"/>
        <v>53459</v>
      </c>
      <c r="S32" s="14"/>
    </row>
    <row r="33" spans="8:20" ht="13.5" customHeight="1">
      <c r="H33" s="5">
        <v>6</v>
      </c>
      <c r="I33" s="386" t="s">
        <v>25</v>
      </c>
      <c r="J33" s="17">
        <v>541</v>
      </c>
      <c r="K33" s="19"/>
      <c r="M33" s="143">
        <f t="shared" si="7"/>
        <v>33320</v>
      </c>
      <c r="N33" s="15" t="s">
        <v>125</v>
      </c>
      <c r="O33" s="5">
        <f t="shared" si="8"/>
        <v>31</v>
      </c>
      <c r="P33" s="143">
        <f t="shared" si="9"/>
        <v>33320</v>
      </c>
      <c r="S33" s="35"/>
      <c r="T33" s="35"/>
    </row>
    <row r="34" spans="8:20" ht="13.5" customHeight="1">
      <c r="H34" s="5">
        <v>32</v>
      </c>
      <c r="I34" s="386" t="s">
        <v>49</v>
      </c>
      <c r="J34" s="17">
        <v>495</v>
      </c>
      <c r="K34" s="19"/>
      <c r="M34" s="143">
        <f t="shared" si="7"/>
        <v>23561</v>
      </c>
      <c r="N34" s="15" t="s">
        <v>52</v>
      </c>
      <c r="O34" s="5">
        <f t="shared" si="8"/>
        <v>38</v>
      </c>
      <c r="P34" s="143">
        <f t="shared" si="9"/>
        <v>23561</v>
      </c>
      <c r="S34" s="35"/>
      <c r="T34" s="35"/>
    </row>
    <row r="35" spans="8:19" ht="13.5" customHeight="1">
      <c r="H35" s="5">
        <v>20</v>
      </c>
      <c r="I35" s="386" t="s">
        <v>37</v>
      </c>
      <c r="J35" s="17">
        <v>360</v>
      </c>
      <c r="K35" s="19"/>
      <c r="M35" s="143">
        <f t="shared" si="7"/>
        <v>22817</v>
      </c>
      <c r="N35" s="15" t="s">
        <v>34</v>
      </c>
      <c r="O35" s="5">
        <f t="shared" si="8"/>
        <v>17</v>
      </c>
      <c r="P35" s="143">
        <f t="shared" si="9"/>
        <v>22817</v>
      </c>
      <c r="S35" s="35"/>
    </row>
    <row r="36" spans="8:19" ht="13.5" customHeight="1">
      <c r="H36" s="5">
        <v>28</v>
      </c>
      <c r="I36" s="386" t="s">
        <v>45</v>
      </c>
      <c r="J36" s="17">
        <v>331</v>
      </c>
      <c r="K36" s="19"/>
      <c r="M36" s="143">
        <f t="shared" si="7"/>
        <v>29968</v>
      </c>
      <c r="N36" s="15" t="s">
        <v>5</v>
      </c>
      <c r="O36" s="5">
        <f t="shared" si="8"/>
        <v>36</v>
      </c>
      <c r="P36" s="143">
        <f t="shared" si="9"/>
        <v>29968</v>
      </c>
      <c r="S36" s="35"/>
    </row>
    <row r="37" spans="8:19" ht="13.5" customHeight="1" thickBot="1">
      <c r="H37" s="5">
        <v>10</v>
      </c>
      <c r="I37" s="386" t="s">
        <v>29</v>
      </c>
      <c r="J37" s="17">
        <v>231</v>
      </c>
      <c r="K37" s="19"/>
      <c r="M37" s="213">
        <f t="shared" si="7"/>
        <v>23259</v>
      </c>
      <c r="N37" s="15" t="s">
        <v>42</v>
      </c>
      <c r="O37" s="18">
        <f t="shared" si="8"/>
        <v>25</v>
      </c>
      <c r="P37" s="213">
        <f t="shared" si="9"/>
        <v>23259</v>
      </c>
      <c r="S37" s="35"/>
    </row>
    <row r="38" spans="7:21" ht="13.5" customHeight="1" thickTop="1">
      <c r="G38" s="23"/>
      <c r="H38" s="5">
        <v>11</v>
      </c>
      <c r="I38" s="386" t="s">
        <v>30</v>
      </c>
      <c r="J38" s="17">
        <v>127</v>
      </c>
      <c r="K38" s="19"/>
      <c r="M38" s="217">
        <f>SUM(Q13-(Q3+Q4+Q5+Q6+Q7+Q8+Q9+Q10+Q11+Q12))</f>
        <v>152620</v>
      </c>
      <c r="N38" s="215" t="s">
        <v>59</v>
      </c>
      <c r="O38" s="218"/>
      <c r="P38" s="219">
        <f>SUM(M38)</f>
        <v>152620</v>
      </c>
      <c r="U38" s="35"/>
    </row>
    <row r="39" spans="8:16" ht="13.5" customHeight="1">
      <c r="H39" s="5">
        <v>27</v>
      </c>
      <c r="I39" s="386" t="s">
        <v>44</v>
      </c>
      <c r="J39" s="17">
        <v>43</v>
      </c>
      <c r="K39" s="19"/>
      <c r="P39" s="35"/>
    </row>
    <row r="40" spans="8:11" ht="13.5" customHeight="1">
      <c r="H40" s="5">
        <v>5</v>
      </c>
      <c r="I40" s="386" t="s">
        <v>24</v>
      </c>
      <c r="J40" s="144">
        <v>3</v>
      </c>
      <c r="K40" s="19"/>
    </row>
    <row r="41" spans="8:11" ht="13.5" customHeight="1">
      <c r="H41" s="5">
        <v>7</v>
      </c>
      <c r="I41" s="386" t="s">
        <v>26</v>
      </c>
      <c r="J41" s="17">
        <v>0</v>
      </c>
      <c r="K41" s="19"/>
    </row>
    <row r="42" spans="8:11" ht="13.5" customHeight="1">
      <c r="H42" s="5">
        <v>8</v>
      </c>
      <c r="I42" s="386" t="s">
        <v>27</v>
      </c>
      <c r="J42" s="271">
        <v>0</v>
      </c>
      <c r="K42" s="19"/>
    </row>
    <row r="43" spans="8:10" ht="13.5" customHeight="1">
      <c r="H43" s="1"/>
      <c r="I43" s="40" t="s">
        <v>264</v>
      </c>
      <c r="J43" s="175">
        <f>SUM(J3:J42)</f>
        <v>759679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142</v>
      </c>
      <c r="D52" s="88" t="s">
        <v>143</v>
      </c>
      <c r="E52" s="31" t="s">
        <v>57</v>
      </c>
      <c r="F52" s="30" t="s">
        <v>56</v>
      </c>
      <c r="G52" s="30" t="s">
        <v>54</v>
      </c>
      <c r="I52" s="396"/>
    </row>
    <row r="53" spans="1:9" ht="13.5" customHeight="1">
      <c r="A53" s="13">
        <v>1</v>
      </c>
      <c r="B53" s="386" t="s">
        <v>43</v>
      </c>
      <c r="C53" s="17">
        <f aca="true" t="shared" si="10" ref="C53:C62">SUM(J3)</f>
        <v>174487</v>
      </c>
      <c r="D53" s="144">
        <f aca="true" t="shared" si="11" ref="D53:D62">SUM(Q3)</f>
        <v>151068</v>
      </c>
      <c r="E53" s="140">
        <f aca="true" t="shared" si="12" ref="E53:E62">SUM(P16/Q16*100)</f>
        <v>117.77804777622529</v>
      </c>
      <c r="F53" s="27">
        <f aca="true" t="shared" si="13" ref="F53:F63">SUM(C53/D53*100)</f>
        <v>115.50229035930839</v>
      </c>
      <c r="G53" s="28"/>
      <c r="I53" s="396"/>
    </row>
    <row r="54" spans="1:9" ht="13.5" customHeight="1">
      <c r="A54" s="13">
        <v>2</v>
      </c>
      <c r="B54" s="386" t="s">
        <v>0</v>
      </c>
      <c r="C54" s="17">
        <f t="shared" si="10"/>
        <v>112339</v>
      </c>
      <c r="D54" s="144">
        <f t="shared" si="11"/>
        <v>129732</v>
      </c>
      <c r="E54" s="140">
        <f t="shared" si="12"/>
        <v>86.14425495368381</v>
      </c>
      <c r="F54" s="27">
        <f t="shared" si="13"/>
        <v>86.59313045355039</v>
      </c>
      <c r="G54" s="28"/>
      <c r="I54" s="396"/>
    </row>
    <row r="55" spans="1:9" ht="13.5" customHeight="1">
      <c r="A55" s="13">
        <v>3</v>
      </c>
      <c r="B55" s="386" t="s">
        <v>3</v>
      </c>
      <c r="C55" s="17">
        <f t="shared" si="10"/>
        <v>84515</v>
      </c>
      <c r="D55" s="144">
        <f t="shared" si="11"/>
        <v>105722</v>
      </c>
      <c r="E55" s="140">
        <f t="shared" si="12"/>
        <v>81.59945159452752</v>
      </c>
      <c r="F55" s="27">
        <f t="shared" si="13"/>
        <v>79.94078810465183</v>
      </c>
      <c r="G55" s="28"/>
      <c r="I55" s="396"/>
    </row>
    <row r="56" spans="1:9" ht="13.5" customHeight="1">
      <c r="A56" s="13">
        <v>4</v>
      </c>
      <c r="B56" s="387" t="s">
        <v>241</v>
      </c>
      <c r="C56" s="17">
        <f t="shared" si="10"/>
        <v>54323</v>
      </c>
      <c r="D56" s="144">
        <f t="shared" si="11"/>
        <v>56495</v>
      </c>
      <c r="E56" s="140">
        <f t="shared" si="12"/>
        <v>89.13739067653381</v>
      </c>
      <c r="F56" s="27">
        <f t="shared" si="13"/>
        <v>96.15541198336136</v>
      </c>
      <c r="G56" s="28"/>
      <c r="I56" s="396"/>
    </row>
    <row r="57" spans="1:16" ht="13.5" customHeight="1">
      <c r="A57" s="13">
        <v>5</v>
      </c>
      <c r="B57" s="386" t="s">
        <v>1</v>
      </c>
      <c r="C57" s="17">
        <f t="shared" si="10"/>
        <v>47016</v>
      </c>
      <c r="D57" s="144">
        <f t="shared" si="11"/>
        <v>53459</v>
      </c>
      <c r="E57" s="140">
        <f t="shared" si="12"/>
        <v>103.96019900497512</v>
      </c>
      <c r="F57" s="27">
        <f t="shared" si="13"/>
        <v>87.94777305972802</v>
      </c>
      <c r="G57" s="28"/>
      <c r="I57" s="396"/>
      <c r="P57" s="35"/>
    </row>
    <row r="58" spans="1:7" ht="13.5" customHeight="1">
      <c r="A58" s="13">
        <v>6</v>
      </c>
      <c r="B58" s="386" t="s">
        <v>125</v>
      </c>
      <c r="C58" s="17">
        <f t="shared" si="10"/>
        <v>36382</v>
      </c>
      <c r="D58" s="144">
        <f t="shared" si="11"/>
        <v>33320</v>
      </c>
      <c r="E58" s="140">
        <f t="shared" si="12"/>
        <v>91.21953665630328</v>
      </c>
      <c r="F58" s="27">
        <f t="shared" si="13"/>
        <v>109.18967587034814</v>
      </c>
      <c r="G58" s="28"/>
    </row>
    <row r="59" spans="1:7" ht="13.5" customHeight="1">
      <c r="A59" s="13">
        <v>7</v>
      </c>
      <c r="B59" s="386" t="s">
        <v>52</v>
      </c>
      <c r="C59" s="17">
        <f t="shared" si="10"/>
        <v>29430</v>
      </c>
      <c r="D59" s="144">
        <f t="shared" si="11"/>
        <v>23561</v>
      </c>
      <c r="E59" s="140">
        <f t="shared" si="12"/>
        <v>103.49920872164586</v>
      </c>
      <c r="F59" s="27">
        <f t="shared" si="13"/>
        <v>124.9098085819787</v>
      </c>
      <c r="G59" s="28"/>
    </row>
    <row r="60" spans="1:7" ht="13.5" customHeight="1">
      <c r="A60" s="13">
        <v>8</v>
      </c>
      <c r="B60" s="386" t="s">
        <v>34</v>
      </c>
      <c r="C60" s="17">
        <f t="shared" si="10"/>
        <v>27121</v>
      </c>
      <c r="D60" s="144">
        <f t="shared" si="11"/>
        <v>22817</v>
      </c>
      <c r="E60" s="140">
        <f t="shared" si="12"/>
        <v>96.10900457138807</v>
      </c>
      <c r="F60" s="27">
        <f t="shared" si="13"/>
        <v>118.8631283691984</v>
      </c>
      <c r="G60" s="28"/>
    </row>
    <row r="61" spans="1:7" ht="13.5" customHeight="1">
      <c r="A61" s="13">
        <v>9</v>
      </c>
      <c r="B61" s="386" t="s">
        <v>5</v>
      </c>
      <c r="C61" s="17">
        <f t="shared" si="10"/>
        <v>25480</v>
      </c>
      <c r="D61" s="144">
        <f t="shared" si="11"/>
        <v>29968</v>
      </c>
      <c r="E61" s="140">
        <f t="shared" si="12"/>
        <v>86.25008462527927</v>
      </c>
      <c r="F61" s="27">
        <f t="shared" si="13"/>
        <v>85.02402562733582</v>
      </c>
      <c r="G61" s="28"/>
    </row>
    <row r="62" spans="1:7" ht="13.5" customHeight="1" thickBot="1">
      <c r="A62" s="253">
        <v>10</v>
      </c>
      <c r="B62" s="386" t="s">
        <v>42</v>
      </c>
      <c r="C62" s="214">
        <f t="shared" si="10"/>
        <v>23696</v>
      </c>
      <c r="D62" s="254">
        <f t="shared" si="11"/>
        <v>23259</v>
      </c>
      <c r="E62" s="255">
        <f t="shared" si="12"/>
        <v>111.84744642688568</v>
      </c>
      <c r="F62" s="256">
        <f t="shared" si="13"/>
        <v>101.87884259856399</v>
      </c>
      <c r="G62" s="257"/>
    </row>
    <row r="63" spans="1:7" ht="13.5" customHeight="1" thickTop="1">
      <c r="A63" s="215"/>
      <c r="B63" s="258" t="s">
        <v>120</v>
      </c>
      <c r="C63" s="259">
        <f>SUM(J43)</f>
        <v>759679</v>
      </c>
      <c r="D63" s="259">
        <f>SUM(Q13)</f>
        <v>782021</v>
      </c>
      <c r="E63" s="260">
        <f>SUM(C63/R26*100)</f>
        <v>96.07142134496121</v>
      </c>
      <c r="F63" s="261">
        <f t="shared" si="13"/>
        <v>97.14304347325711</v>
      </c>
      <c r="G63" s="21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B34">
      <selection activeCell="H45" sqref="H45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107</v>
      </c>
      <c r="J1" t="s">
        <v>73</v>
      </c>
      <c r="R1" s="182"/>
    </row>
    <row r="2" spans="8:30" ht="13.5">
      <c r="H2" s="145" t="s">
        <v>104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401" t="s">
        <v>243</v>
      </c>
      <c r="I3" s="135"/>
      <c r="J3" s="11"/>
      <c r="K3" s="5"/>
      <c r="L3" s="288" t="s">
        <v>139</v>
      </c>
      <c r="M3" s="1"/>
      <c r="N3" s="148"/>
      <c r="O3" s="148"/>
      <c r="S3" s="33"/>
      <c r="T3" s="33"/>
      <c r="U3" s="33"/>
    </row>
    <row r="4" spans="8:21" ht="13.5">
      <c r="H4" s="60">
        <v>22405</v>
      </c>
      <c r="I4" s="135">
        <v>26</v>
      </c>
      <c r="J4" s="10" t="s">
        <v>43</v>
      </c>
      <c r="K4" s="223">
        <f>SUM(I4)</f>
        <v>26</v>
      </c>
      <c r="L4" s="60">
        <v>14107</v>
      </c>
      <c r="M4" s="63"/>
      <c r="N4" s="149"/>
      <c r="O4" s="149"/>
      <c r="S4" s="33"/>
      <c r="T4" s="33"/>
      <c r="U4" s="33"/>
    </row>
    <row r="5" spans="8:21" ht="13.5">
      <c r="H5" s="146">
        <v>20085</v>
      </c>
      <c r="I5" s="135">
        <v>16</v>
      </c>
      <c r="J5" s="10" t="s">
        <v>3</v>
      </c>
      <c r="K5" s="223">
        <f aca="true" t="shared" si="0" ref="K5:K13">SUM(I5)</f>
        <v>16</v>
      </c>
      <c r="L5" s="61">
        <v>21346</v>
      </c>
      <c r="M5" s="63"/>
      <c r="N5" s="149"/>
      <c r="O5" s="149"/>
      <c r="S5" s="33"/>
      <c r="T5" s="33"/>
      <c r="U5" s="33"/>
    </row>
    <row r="6" spans="8:21" ht="13.5">
      <c r="H6" s="61">
        <v>16149</v>
      </c>
      <c r="I6" s="135">
        <v>33</v>
      </c>
      <c r="J6" s="10" t="s">
        <v>0</v>
      </c>
      <c r="K6" s="223">
        <f t="shared" si="0"/>
        <v>33</v>
      </c>
      <c r="L6" s="61">
        <v>16878</v>
      </c>
      <c r="M6" s="63"/>
      <c r="N6" s="149"/>
      <c r="O6" s="149"/>
      <c r="S6" s="33"/>
      <c r="T6" s="33"/>
      <c r="U6" s="33"/>
    </row>
    <row r="7" spans="8:21" ht="13.5">
      <c r="H7" s="61">
        <v>5700</v>
      </c>
      <c r="I7" s="135">
        <v>14</v>
      </c>
      <c r="J7" s="10" t="s">
        <v>32</v>
      </c>
      <c r="K7" s="223">
        <f t="shared" si="0"/>
        <v>14</v>
      </c>
      <c r="L7" s="61">
        <v>4856</v>
      </c>
      <c r="M7" s="63"/>
      <c r="N7" s="149"/>
      <c r="O7" s="149"/>
      <c r="S7" s="33"/>
      <c r="T7" s="33"/>
      <c r="U7" s="33"/>
    </row>
    <row r="8" spans="8:21" ht="13.5">
      <c r="H8" s="146">
        <v>5012</v>
      </c>
      <c r="I8" s="135">
        <v>38</v>
      </c>
      <c r="J8" s="10" t="s">
        <v>52</v>
      </c>
      <c r="K8" s="223">
        <f t="shared" si="0"/>
        <v>38</v>
      </c>
      <c r="L8" s="61">
        <v>563</v>
      </c>
      <c r="M8" s="63"/>
      <c r="N8" s="149"/>
      <c r="O8" s="149"/>
      <c r="S8" s="33"/>
      <c r="T8" s="33"/>
      <c r="U8" s="33"/>
    </row>
    <row r="9" spans="8:21" ht="13.5">
      <c r="H9" s="146">
        <v>2735</v>
      </c>
      <c r="I9" s="135">
        <v>24</v>
      </c>
      <c r="J9" s="10" t="s">
        <v>41</v>
      </c>
      <c r="K9" s="223">
        <f t="shared" si="0"/>
        <v>24</v>
      </c>
      <c r="L9" s="61">
        <v>3175</v>
      </c>
      <c r="M9" s="63"/>
      <c r="N9" s="149"/>
      <c r="O9" s="149"/>
      <c r="S9" s="33"/>
      <c r="T9" s="33"/>
      <c r="U9" s="33"/>
    </row>
    <row r="10" spans="8:21" ht="13.5">
      <c r="H10" s="61">
        <v>2187</v>
      </c>
      <c r="I10" s="274">
        <v>36</v>
      </c>
      <c r="J10" s="132" t="s">
        <v>5</v>
      </c>
      <c r="K10" s="223">
        <f t="shared" si="0"/>
        <v>36</v>
      </c>
      <c r="L10" s="61">
        <v>2025</v>
      </c>
      <c r="S10" s="33"/>
      <c r="T10" s="33"/>
      <c r="U10" s="33"/>
    </row>
    <row r="11" spans="8:21" ht="13.5">
      <c r="H11" s="60">
        <v>2175</v>
      </c>
      <c r="I11" s="135">
        <v>17</v>
      </c>
      <c r="J11" s="10" t="s">
        <v>34</v>
      </c>
      <c r="K11" s="223">
        <f t="shared" si="0"/>
        <v>17</v>
      </c>
      <c r="L11" s="61">
        <v>6745</v>
      </c>
      <c r="M11" s="63"/>
      <c r="N11" s="149"/>
      <c r="O11" s="149"/>
      <c r="S11" s="33"/>
      <c r="T11" s="33"/>
      <c r="U11" s="33"/>
    </row>
    <row r="12" spans="8:21" ht="13.5">
      <c r="H12" s="399">
        <v>1759</v>
      </c>
      <c r="I12" s="274">
        <v>25</v>
      </c>
      <c r="J12" s="132" t="s">
        <v>42</v>
      </c>
      <c r="K12" s="223">
        <f t="shared" si="0"/>
        <v>25</v>
      </c>
      <c r="L12" s="61">
        <v>797</v>
      </c>
      <c r="M12" s="63"/>
      <c r="N12" s="149"/>
      <c r="O12" s="149"/>
      <c r="S12" s="33"/>
      <c r="T12" s="33"/>
      <c r="U12" s="33"/>
    </row>
    <row r="13" spans="8:21" ht="14.25" thickBot="1">
      <c r="H13" s="397">
        <v>1658</v>
      </c>
      <c r="I13" s="403">
        <v>40</v>
      </c>
      <c r="J13" s="403" t="s">
        <v>2</v>
      </c>
      <c r="K13" s="223">
        <f t="shared" si="0"/>
        <v>40</v>
      </c>
      <c r="L13" s="61">
        <v>1515</v>
      </c>
      <c r="M13" s="63"/>
      <c r="N13" s="149"/>
      <c r="O13" s="149"/>
      <c r="S13" s="33"/>
      <c r="T13" s="33"/>
      <c r="U13" s="33"/>
    </row>
    <row r="14" spans="8:21" ht="14.25" thickTop="1">
      <c r="H14" s="146">
        <v>880</v>
      </c>
      <c r="I14" s="233">
        <v>34</v>
      </c>
      <c r="J14" s="79" t="s">
        <v>1</v>
      </c>
      <c r="K14" s="190" t="s">
        <v>9</v>
      </c>
      <c r="L14" s="189">
        <v>79941</v>
      </c>
      <c r="S14" s="33"/>
      <c r="T14" s="33"/>
      <c r="U14" s="33"/>
    </row>
    <row r="15" spans="8:21" ht="13.5">
      <c r="H15" s="286">
        <v>687</v>
      </c>
      <c r="I15" s="135">
        <v>37</v>
      </c>
      <c r="J15" s="10" t="s">
        <v>51</v>
      </c>
      <c r="K15" s="70"/>
      <c r="L15" s="1" t="s">
        <v>94</v>
      </c>
      <c r="M15" s="405" t="s">
        <v>265</v>
      </c>
      <c r="N15" s="59" t="s">
        <v>124</v>
      </c>
      <c r="S15" s="33"/>
      <c r="T15" s="33"/>
      <c r="U15" s="33"/>
    </row>
    <row r="16" spans="8:21" ht="13.5">
      <c r="H16" s="146">
        <v>570</v>
      </c>
      <c r="I16" s="135">
        <v>19</v>
      </c>
      <c r="J16" s="10" t="s">
        <v>36</v>
      </c>
      <c r="K16" s="223">
        <f>SUM(I4)</f>
        <v>26</v>
      </c>
      <c r="L16" s="10" t="s">
        <v>43</v>
      </c>
      <c r="M16" s="157">
        <v>21313</v>
      </c>
      <c r="N16" s="404">
        <f>SUM(H4)</f>
        <v>22405</v>
      </c>
      <c r="O16" s="63"/>
      <c r="P16" s="23"/>
      <c r="S16" s="33"/>
      <c r="T16" s="33"/>
      <c r="U16" s="33"/>
    </row>
    <row r="17" spans="8:21" ht="13.5">
      <c r="H17" s="146">
        <v>530</v>
      </c>
      <c r="I17" s="135">
        <v>15</v>
      </c>
      <c r="J17" s="10" t="s">
        <v>33</v>
      </c>
      <c r="K17" s="223">
        <f aca="true" t="shared" si="1" ref="K17:K25">SUM(I5)</f>
        <v>16</v>
      </c>
      <c r="L17" s="10" t="s">
        <v>3</v>
      </c>
      <c r="M17" s="158">
        <v>19303</v>
      </c>
      <c r="N17" s="404">
        <f aca="true" t="shared" si="2" ref="N17:N25">SUM(H5)</f>
        <v>20085</v>
      </c>
      <c r="O17" s="63"/>
      <c r="P17" s="23"/>
      <c r="S17" s="33"/>
      <c r="T17" s="33"/>
      <c r="U17" s="33"/>
    </row>
    <row r="18" spans="8:21" ht="13.5">
      <c r="H18" s="402">
        <v>509</v>
      </c>
      <c r="I18" s="135">
        <v>18</v>
      </c>
      <c r="J18" s="10" t="s">
        <v>35</v>
      </c>
      <c r="K18" s="223">
        <f t="shared" si="1"/>
        <v>33</v>
      </c>
      <c r="L18" s="10" t="s">
        <v>0</v>
      </c>
      <c r="M18" s="158">
        <v>14666</v>
      </c>
      <c r="N18" s="404">
        <f t="shared" si="2"/>
        <v>16149</v>
      </c>
      <c r="O18" s="63"/>
      <c r="P18" s="23"/>
      <c r="S18" s="33"/>
      <c r="T18" s="33"/>
      <c r="U18" s="33"/>
    </row>
    <row r="19" spans="8:21" ht="13.5">
      <c r="H19" s="60">
        <v>355</v>
      </c>
      <c r="I19" s="135">
        <v>23</v>
      </c>
      <c r="J19" s="10" t="s">
        <v>40</v>
      </c>
      <c r="K19" s="223">
        <f t="shared" si="1"/>
        <v>14</v>
      </c>
      <c r="L19" s="10" t="s">
        <v>32</v>
      </c>
      <c r="M19" s="158">
        <v>5941</v>
      </c>
      <c r="N19" s="404">
        <f t="shared" si="2"/>
        <v>5700</v>
      </c>
      <c r="O19" s="63"/>
      <c r="P19" s="23"/>
      <c r="S19" s="33"/>
      <c r="T19" s="33"/>
      <c r="U19" s="33"/>
    </row>
    <row r="20" spans="8:21" ht="14.25" thickBot="1">
      <c r="H20" s="61">
        <v>152</v>
      </c>
      <c r="I20" s="135">
        <v>6</v>
      </c>
      <c r="J20" s="10" t="s">
        <v>25</v>
      </c>
      <c r="K20" s="223">
        <f t="shared" si="1"/>
        <v>38</v>
      </c>
      <c r="L20" s="10" t="s">
        <v>52</v>
      </c>
      <c r="M20" s="158">
        <v>5727</v>
      </c>
      <c r="N20" s="404">
        <f t="shared" si="2"/>
        <v>5012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142</v>
      </c>
      <c r="D21" s="88" t="s">
        <v>143</v>
      </c>
      <c r="E21" s="88" t="s">
        <v>75</v>
      </c>
      <c r="F21" s="88" t="s">
        <v>74</v>
      </c>
      <c r="G21" s="88" t="s">
        <v>76</v>
      </c>
      <c r="H21" s="61">
        <v>85</v>
      </c>
      <c r="I21" s="135">
        <v>2</v>
      </c>
      <c r="J21" s="10" t="s">
        <v>6</v>
      </c>
      <c r="K21" s="223">
        <f t="shared" si="1"/>
        <v>24</v>
      </c>
      <c r="L21" s="10" t="s">
        <v>41</v>
      </c>
      <c r="M21" s="158">
        <v>2879</v>
      </c>
      <c r="N21" s="404">
        <f t="shared" si="2"/>
        <v>2735</v>
      </c>
      <c r="O21" s="63"/>
      <c r="P21" s="23"/>
      <c r="S21" s="33"/>
      <c r="T21" s="33"/>
      <c r="U21" s="33"/>
    </row>
    <row r="22" spans="1:21" ht="13.5">
      <c r="A22" s="90">
        <v>1</v>
      </c>
      <c r="B22" s="386" t="s">
        <v>43</v>
      </c>
      <c r="C22" s="60">
        <f aca="true" t="shared" si="3" ref="C22:C31">SUM(H4)</f>
        <v>22405</v>
      </c>
      <c r="D22" s="147">
        <f>SUM(L4)</f>
        <v>14107</v>
      </c>
      <c r="E22" s="75">
        <f aca="true" t="shared" si="4" ref="E22:E32">SUM(N16/M16*100)</f>
        <v>105.12363346314456</v>
      </c>
      <c r="F22" s="84">
        <f>SUM(C22/D22*100)</f>
        <v>158.82186148720493</v>
      </c>
      <c r="G22" s="5"/>
      <c r="H22" s="151">
        <v>76</v>
      </c>
      <c r="I22" s="135">
        <v>22</v>
      </c>
      <c r="J22" s="10" t="s">
        <v>39</v>
      </c>
      <c r="K22" s="223">
        <f t="shared" si="1"/>
        <v>36</v>
      </c>
      <c r="L22" s="132" t="s">
        <v>5</v>
      </c>
      <c r="M22" s="158">
        <v>2050</v>
      </c>
      <c r="N22" s="404">
        <f t="shared" si="2"/>
        <v>2187</v>
      </c>
      <c r="O22" s="63"/>
      <c r="P22" s="23"/>
      <c r="S22" s="33"/>
      <c r="T22" s="33"/>
      <c r="U22" s="33"/>
    </row>
    <row r="23" spans="1:21" ht="13.5">
      <c r="A23" s="90">
        <v>2</v>
      </c>
      <c r="B23" s="386" t="s">
        <v>3</v>
      </c>
      <c r="C23" s="60">
        <f t="shared" si="3"/>
        <v>20085</v>
      </c>
      <c r="D23" s="147">
        <f aca="true" t="shared" si="5" ref="D23:D31">SUM(L5)</f>
        <v>21346</v>
      </c>
      <c r="E23" s="75">
        <f t="shared" si="4"/>
        <v>104.05118375382065</v>
      </c>
      <c r="F23" s="84">
        <f aca="true" t="shared" si="6" ref="F23:F32">SUM(C23/D23*100)</f>
        <v>94.0925700365408</v>
      </c>
      <c r="G23" s="5"/>
      <c r="H23" s="151">
        <v>69</v>
      </c>
      <c r="I23" s="135">
        <v>21</v>
      </c>
      <c r="J23" s="10" t="s">
        <v>38</v>
      </c>
      <c r="K23" s="223">
        <f t="shared" si="1"/>
        <v>17</v>
      </c>
      <c r="L23" s="10" t="s">
        <v>34</v>
      </c>
      <c r="M23" s="158">
        <v>2255</v>
      </c>
      <c r="N23" s="404">
        <f t="shared" si="2"/>
        <v>2175</v>
      </c>
      <c r="O23" s="63"/>
      <c r="P23" s="23"/>
      <c r="S23" s="33"/>
      <c r="T23" s="33"/>
      <c r="U23" s="33"/>
    </row>
    <row r="24" spans="1:21" ht="13.5">
      <c r="A24" s="90">
        <v>3</v>
      </c>
      <c r="B24" s="386" t="s">
        <v>0</v>
      </c>
      <c r="C24" s="60">
        <f t="shared" si="3"/>
        <v>16149</v>
      </c>
      <c r="D24" s="147">
        <f t="shared" si="5"/>
        <v>16878</v>
      </c>
      <c r="E24" s="75">
        <f t="shared" si="4"/>
        <v>110.11182326469384</v>
      </c>
      <c r="F24" s="84">
        <f t="shared" si="6"/>
        <v>95.68076786349093</v>
      </c>
      <c r="G24" s="5"/>
      <c r="H24" s="390">
        <v>23</v>
      </c>
      <c r="I24" s="135">
        <v>12</v>
      </c>
      <c r="J24" s="10" t="s">
        <v>31</v>
      </c>
      <c r="K24" s="223">
        <f t="shared" si="1"/>
        <v>25</v>
      </c>
      <c r="L24" s="132" t="s">
        <v>42</v>
      </c>
      <c r="M24" s="158">
        <v>1209</v>
      </c>
      <c r="N24" s="404">
        <f t="shared" si="2"/>
        <v>1759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86" t="s">
        <v>32</v>
      </c>
      <c r="C25" s="60">
        <f t="shared" si="3"/>
        <v>5700</v>
      </c>
      <c r="D25" s="147">
        <f t="shared" si="5"/>
        <v>4856</v>
      </c>
      <c r="E25" s="75">
        <f t="shared" si="4"/>
        <v>95.94344386466925</v>
      </c>
      <c r="F25" s="84">
        <f t="shared" si="6"/>
        <v>117.38056013179572</v>
      </c>
      <c r="G25" s="5"/>
      <c r="H25" s="246">
        <v>18</v>
      </c>
      <c r="I25" s="135">
        <v>3</v>
      </c>
      <c r="J25" s="10" t="s">
        <v>22</v>
      </c>
      <c r="K25" s="223">
        <f t="shared" si="1"/>
        <v>40</v>
      </c>
      <c r="L25" s="403" t="s">
        <v>2</v>
      </c>
      <c r="M25" s="406">
        <v>1420</v>
      </c>
      <c r="N25" s="404">
        <f t="shared" si="2"/>
        <v>1658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86" t="s">
        <v>52</v>
      </c>
      <c r="C26" s="60">
        <f t="shared" si="3"/>
        <v>5012</v>
      </c>
      <c r="D26" s="147">
        <f t="shared" si="5"/>
        <v>563</v>
      </c>
      <c r="E26" s="75">
        <f t="shared" si="4"/>
        <v>87.51527850532565</v>
      </c>
      <c r="F26" s="84">
        <f t="shared" si="6"/>
        <v>890.2309058614564</v>
      </c>
      <c r="G26" s="16"/>
      <c r="H26" s="151">
        <v>18</v>
      </c>
      <c r="I26" s="135">
        <v>4</v>
      </c>
      <c r="J26" s="10" t="s">
        <v>23</v>
      </c>
      <c r="K26" s="221"/>
      <c r="L26" s="5" t="s">
        <v>105</v>
      </c>
      <c r="M26" s="157">
        <v>80800</v>
      </c>
      <c r="N26" s="224">
        <f>SUM(H44)</f>
        <v>83870</v>
      </c>
      <c r="S26" s="33"/>
      <c r="T26" s="33"/>
      <c r="U26" s="33"/>
    </row>
    <row r="27" spans="1:21" ht="13.5">
      <c r="A27" s="90">
        <v>6</v>
      </c>
      <c r="B27" s="386" t="s">
        <v>41</v>
      </c>
      <c r="C27" s="60">
        <f t="shared" si="3"/>
        <v>2735</v>
      </c>
      <c r="D27" s="147">
        <f t="shared" si="5"/>
        <v>3175</v>
      </c>
      <c r="E27" s="75">
        <f t="shared" si="4"/>
        <v>94.99826328586315</v>
      </c>
      <c r="F27" s="84">
        <f t="shared" si="6"/>
        <v>86.14173228346456</v>
      </c>
      <c r="G27" s="5"/>
      <c r="H27" s="246">
        <v>18</v>
      </c>
      <c r="I27" s="135">
        <v>31</v>
      </c>
      <c r="J27" s="10" t="s">
        <v>102</v>
      </c>
      <c r="L27" s="66"/>
      <c r="M27" s="33"/>
      <c r="S27" s="33"/>
      <c r="T27" s="33"/>
      <c r="U27" s="33"/>
    </row>
    <row r="28" spans="1:21" ht="13.5">
      <c r="A28" s="90">
        <v>7</v>
      </c>
      <c r="B28" s="391" t="s">
        <v>5</v>
      </c>
      <c r="C28" s="60">
        <f t="shared" si="3"/>
        <v>2187</v>
      </c>
      <c r="D28" s="147">
        <f t="shared" si="5"/>
        <v>2025</v>
      </c>
      <c r="E28" s="75">
        <f t="shared" si="4"/>
        <v>106.6829268292683</v>
      </c>
      <c r="F28" s="84">
        <f t="shared" si="6"/>
        <v>108</v>
      </c>
      <c r="G28" s="5"/>
      <c r="H28" s="246">
        <v>15</v>
      </c>
      <c r="I28" s="135">
        <v>9</v>
      </c>
      <c r="J28" s="10" t="s">
        <v>28</v>
      </c>
      <c r="S28" s="33"/>
      <c r="T28" s="33"/>
      <c r="U28" s="33"/>
    </row>
    <row r="29" spans="1:21" ht="13.5">
      <c r="A29" s="90">
        <v>8</v>
      </c>
      <c r="B29" s="386" t="s">
        <v>34</v>
      </c>
      <c r="C29" s="60">
        <f t="shared" si="3"/>
        <v>2175</v>
      </c>
      <c r="D29" s="147">
        <f t="shared" si="5"/>
        <v>6745</v>
      </c>
      <c r="E29" s="75">
        <f t="shared" si="4"/>
        <v>96.45232815964523</v>
      </c>
      <c r="F29" s="84">
        <f t="shared" si="6"/>
        <v>32.24610822831727</v>
      </c>
      <c r="G29" s="15"/>
      <c r="H29" s="246">
        <v>0</v>
      </c>
      <c r="I29" s="135">
        <v>1</v>
      </c>
      <c r="J29" s="10" t="s">
        <v>4</v>
      </c>
      <c r="L29" s="66"/>
      <c r="M29" s="33"/>
      <c r="S29" s="33"/>
      <c r="T29" s="33"/>
      <c r="U29" s="33"/>
    </row>
    <row r="30" spans="1:21" ht="13.5">
      <c r="A30" s="90">
        <v>9</v>
      </c>
      <c r="B30" s="391" t="s">
        <v>42</v>
      </c>
      <c r="C30" s="60">
        <f t="shared" si="3"/>
        <v>1759</v>
      </c>
      <c r="D30" s="147">
        <f t="shared" si="5"/>
        <v>797</v>
      </c>
      <c r="E30" s="75">
        <f t="shared" si="4"/>
        <v>145.49214226633583</v>
      </c>
      <c r="F30" s="84">
        <f t="shared" si="6"/>
        <v>220.702634880803</v>
      </c>
      <c r="G30" s="16"/>
      <c r="H30" s="151">
        <v>0</v>
      </c>
      <c r="I30" s="135">
        <v>5</v>
      </c>
      <c r="J30" s="10" t="s">
        <v>24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94" t="s">
        <v>2</v>
      </c>
      <c r="C31" s="60">
        <f t="shared" si="3"/>
        <v>1658</v>
      </c>
      <c r="D31" s="147">
        <f t="shared" si="5"/>
        <v>1515</v>
      </c>
      <c r="E31" s="75">
        <f t="shared" si="4"/>
        <v>116.7605633802817</v>
      </c>
      <c r="F31" s="85">
        <f t="shared" si="6"/>
        <v>109.43894389438944</v>
      </c>
      <c r="G31" s="152"/>
      <c r="H31" s="246">
        <v>0</v>
      </c>
      <c r="I31" s="135">
        <v>7</v>
      </c>
      <c r="J31" s="10" t="s">
        <v>26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85</v>
      </c>
      <c r="C32" s="96">
        <f>SUM(H44)</f>
        <v>83870</v>
      </c>
      <c r="D32" s="96">
        <f>SUM(L14)</f>
        <v>79941</v>
      </c>
      <c r="E32" s="99">
        <f t="shared" si="4"/>
        <v>103.79950495049506</v>
      </c>
      <c r="F32" s="97">
        <f t="shared" si="6"/>
        <v>104.91487472010607</v>
      </c>
      <c r="G32" s="98"/>
      <c r="H32" s="400">
        <v>0</v>
      </c>
      <c r="I32" s="135">
        <v>8</v>
      </c>
      <c r="J32" s="10" t="s">
        <v>27</v>
      </c>
      <c r="L32" s="66"/>
      <c r="M32" s="33"/>
      <c r="S32" s="33"/>
      <c r="T32" s="33"/>
      <c r="U32" s="33"/>
    </row>
    <row r="33" spans="8:21" ht="13.5">
      <c r="H33" s="398">
        <v>0</v>
      </c>
      <c r="I33" s="135">
        <v>10</v>
      </c>
      <c r="J33" s="10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4">
        <v>0</v>
      </c>
      <c r="I34" s="135">
        <v>11</v>
      </c>
      <c r="J34" s="10" t="s">
        <v>30</v>
      </c>
      <c r="L34" s="66"/>
      <c r="M34" s="33"/>
      <c r="S34" s="33"/>
      <c r="T34" s="33"/>
      <c r="U34" s="33"/>
    </row>
    <row r="35" spans="8:21" ht="13.5">
      <c r="H35" s="60">
        <v>0</v>
      </c>
      <c r="I35" s="135">
        <v>13</v>
      </c>
      <c r="J35" s="10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20</v>
      </c>
      <c r="J36" s="10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286">
        <v>0</v>
      </c>
      <c r="I37" s="135">
        <v>27</v>
      </c>
      <c r="J37" s="10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6">
        <v>0</v>
      </c>
      <c r="I38" s="135">
        <v>28</v>
      </c>
      <c r="J38" s="10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6">
        <v>0</v>
      </c>
      <c r="I39" s="135">
        <v>29</v>
      </c>
      <c r="J39" s="10" t="s">
        <v>83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6">
        <v>0</v>
      </c>
      <c r="I40" s="135">
        <v>30</v>
      </c>
      <c r="J40" s="10" t="s">
        <v>47</v>
      </c>
      <c r="L40" s="66"/>
      <c r="M40" s="33"/>
      <c r="S40" s="33"/>
      <c r="T40" s="33"/>
      <c r="U40" s="33"/>
    </row>
    <row r="41" spans="8:21" ht="13.5">
      <c r="H41" s="146">
        <v>0</v>
      </c>
      <c r="I41" s="135">
        <v>32</v>
      </c>
      <c r="J41" s="10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5">
        <v>35</v>
      </c>
      <c r="J42" s="10" t="s">
        <v>50</v>
      </c>
      <c r="L42" s="66"/>
      <c r="M42" s="33"/>
      <c r="S42" s="33"/>
      <c r="T42" s="33"/>
      <c r="U42" s="33"/>
    </row>
    <row r="43" spans="8:21" ht="13.5">
      <c r="H43" s="146">
        <v>0</v>
      </c>
      <c r="I43" s="135">
        <v>39</v>
      </c>
      <c r="J43" s="10" t="s">
        <v>53</v>
      </c>
      <c r="L43" s="66"/>
      <c r="M43" s="33"/>
      <c r="S43" s="41"/>
      <c r="T43" s="41"/>
      <c r="U43" s="41"/>
    </row>
    <row r="44" spans="8:13" ht="13.5">
      <c r="H44" s="225">
        <f>SUM(H4:H43)</f>
        <v>83870</v>
      </c>
      <c r="I44" s="274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7" t="s">
        <v>117</v>
      </c>
      <c r="I48" s="135"/>
      <c r="J48" s="12" t="s">
        <v>77</v>
      </c>
      <c r="K48" s="5"/>
      <c r="L48" s="154" t="s">
        <v>162</v>
      </c>
      <c r="S48" s="33"/>
      <c r="T48" s="33"/>
      <c r="U48" s="33"/>
      <c r="V48" s="33"/>
    </row>
    <row r="49" spans="8:22" ht="13.5">
      <c r="H49" s="60">
        <v>108659</v>
      </c>
      <c r="I49" s="135">
        <v>26</v>
      </c>
      <c r="J49" s="10" t="s">
        <v>43</v>
      </c>
      <c r="K49" s="5">
        <f>SUM(I49)</f>
        <v>26</v>
      </c>
      <c r="L49" s="155">
        <v>99590</v>
      </c>
      <c r="M49" s="1"/>
      <c r="N49" s="148"/>
      <c r="O49" s="148"/>
      <c r="S49" s="33"/>
      <c r="T49" s="33"/>
      <c r="U49" s="33"/>
      <c r="V49" s="33"/>
    </row>
    <row r="50" spans="8:22" ht="13.5">
      <c r="H50" s="147">
        <v>15944</v>
      </c>
      <c r="I50" s="135">
        <v>34</v>
      </c>
      <c r="J50" s="10" t="s">
        <v>1</v>
      </c>
      <c r="K50" s="5">
        <f aca="true" t="shared" si="7" ref="K50:K58">SUM(I50)</f>
        <v>34</v>
      </c>
      <c r="L50" s="155">
        <v>13651</v>
      </c>
      <c r="M50" s="33"/>
      <c r="N50" s="149"/>
      <c r="O50" s="149"/>
      <c r="S50" s="33"/>
      <c r="T50" s="33"/>
      <c r="U50" s="33"/>
      <c r="V50" s="33"/>
    </row>
    <row r="51" spans="8:22" ht="13.5">
      <c r="H51" s="146">
        <v>7579</v>
      </c>
      <c r="I51" s="135">
        <v>25</v>
      </c>
      <c r="J51" s="10" t="s">
        <v>42</v>
      </c>
      <c r="K51" s="5">
        <f t="shared" si="7"/>
        <v>25</v>
      </c>
      <c r="L51" s="155">
        <v>7685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61">
        <v>6170</v>
      </c>
      <c r="I52" s="135">
        <v>33</v>
      </c>
      <c r="J52" s="10" t="s">
        <v>0</v>
      </c>
      <c r="K52" s="5">
        <f t="shared" si="7"/>
        <v>33</v>
      </c>
      <c r="L52" s="155">
        <v>5490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142</v>
      </c>
      <c r="D53" s="88" t="s">
        <v>143</v>
      </c>
      <c r="E53" s="88" t="s">
        <v>75</v>
      </c>
      <c r="F53" s="88" t="s">
        <v>74</v>
      </c>
      <c r="G53" s="88" t="s">
        <v>76</v>
      </c>
      <c r="H53" s="61">
        <v>4811</v>
      </c>
      <c r="I53" s="135">
        <v>13</v>
      </c>
      <c r="J53" s="10" t="s">
        <v>7</v>
      </c>
      <c r="K53" s="5">
        <f t="shared" si="7"/>
        <v>13</v>
      </c>
      <c r="L53" s="155">
        <v>11365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86" t="s">
        <v>43</v>
      </c>
      <c r="C54" s="60">
        <f aca="true" t="shared" si="8" ref="C54:C63">SUM(H49)</f>
        <v>108659</v>
      </c>
      <c r="D54" s="171">
        <f>SUM(L49)</f>
        <v>99590</v>
      </c>
      <c r="E54" s="75">
        <f aca="true" t="shared" si="9" ref="E54:E64">SUM(N63/M63*100)</f>
        <v>127.43382551280095</v>
      </c>
      <c r="F54" s="75">
        <f>SUM(C54/D54*100)</f>
        <v>109.10633597750778</v>
      </c>
      <c r="G54" s="5"/>
      <c r="H54" s="61">
        <v>4101</v>
      </c>
      <c r="I54" s="135">
        <v>24</v>
      </c>
      <c r="J54" s="10" t="s">
        <v>41</v>
      </c>
      <c r="K54" s="5">
        <f t="shared" si="7"/>
        <v>24</v>
      </c>
      <c r="L54" s="155">
        <v>2378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86" t="s">
        <v>1</v>
      </c>
      <c r="C55" s="60">
        <f t="shared" si="8"/>
        <v>15944</v>
      </c>
      <c r="D55" s="171">
        <f aca="true" t="shared" si="10" ref="D55:D64">SUM(L50)</f>
        <v>13651</v>
      </c>
      <c r="E55" s="75">
        <f t="shared" si="9"/>
        <v>119.59195919591959</v>
      </c>
      <c r="F55" s="75">
        <f aca="true" t="shared" si="11" ref="F55:F64">SUM(C55/D55*100)</f>
        <v>116.79730422679657</v>
      </c>
      <c r="G55" s="5"/>
      <c r="H55" s="146">
        <v>3209</v>
      </c>
      <c r="I55" s="135">
        <v>36</v>
      </c>
      <c r="J55" s="10" t="s">
        <v>5</v>
      </c>
      <c r="K55" s="5">
        <f t="shared" si="7"/>
        <v>36</v>
      </c>
      <c r="L55" s="155">
        <v>3824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86" t="s">
        <v>42</v>
      </c>
      <c r="C56" s="60">
        <f t="shared" si="8"/>
        <v>7579</v>
      </c>
      <c r="D56" s="171">
        <f t="shared" si="10"/>
        <v>7685</v>
      </c>
      <c r="E56" s="75">
        <f t="shared" si="9"/>
        <v>87.80120481927712</v>
      </c>
      <c r="F56" s="75">
        <f t="shared" si="11"/>
        <v>98.62068965517241</v>
      </c>
      <c r="G56" s="5"/>
      <c r="H56" s="61">
        <v>2309</v>
      </c>
      <c r="I56" s="135">
        <v>40</v>
      </c>
      <c r="J56" s="10" t="s">
        <v>2</v>
      </c>
      <c r="K56" s="5">
        <f t="shared" si="7"/>
        <v>40</v>
      </c>
      <c r="L56" s="155">
        <v>992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86" t="s">
        <v>0</v>
      </c>
      <c r="C57" s="60">
        <f t="shared" si="8"/>
        <v>6170</v>
      </c>
      <c r="D57" s="171">
        <f t="shared" si="10"/>
        <v>5490</v>
      </c>
      <c r="E57" s="75">
        <f t="shared" si="9"/>
        <v>61.448062941938055</v>
      </c>
      <c r="F57" s="75">
        <f t="shared" si="11"/>
        <v>112.38615664845173</v>
      </c>
      <c r="G57" s="5"/>
      <c r="H57" s="151">
        <v>2133</v>
      </c>
      <c r="I57" s="135">
        <v>16</v>
      </c>
      <c r="J57" s="10" t="s">
        <v>3</v>
      </c>
      <c r="K57" s="5">
        <f t="shared" si="7"/>
        <v>16</v>
      </c>
      <c r="L57" s="155">
        <v>2646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86" t="s">
        <v>7</v>
      </c>
      <c r="C58" s="60">
        <f t="shared" si="8"/>
        <v>4811</v>
      </c>
      <c r="D58" s="171">
        <f t="shared" si="10"/>
        <v>11365</v>
      </c>
      <c r="E58" s="75">
        <f t="shared" si="9"/>
        <v>97.07425343018564</v>
      </c>
      <c r="F58" s="75">
        <f t="shared" si="11"/>
        <v>42.33172019357677</v>
      </c>
      <c r="G58" s="16"/>
      <c r="H58" s="246">
        <v>1770</v>
      </c>
      <c r="I58" s="274">
        <v>38</v>
      </c>
      <c r="J58" s="132" t="s">
        <v>52</v>
      </c>
      <c r="K58" s="5">
        <f t="shared" si="7"/>
        <v>38</v>
      </c>
      <c r="L58" s="187">
        <v>6861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86" t="s">
        <v>41</v>
      </c>
      <c r="C59" s="60">
        <f t="shared" si="8"/>
        <v>4101</v>
      </c>
      <c r="D59" s="171">
        <f t="shared" si="10"/>
        <v>2378</v>
      </c>
      <c r="E59" s="75">
        <f t="shared" si="9"/>
        <v>114.23398328690809</v>
      </c>
      <c r="F59" s="75">
        <f t="shared" si="11"/>
        <v>172.45584524810766</v>
      </c>
      <c r="G59" s="5"/>
      <c r="H59" s="246">
        <v>1361</v>
      </c>
      <c r="I59" s="280">
        <v>12</v>
      </c>
      <c r="J59" s="185" t="s">
        <v>31</v>
      </c>
      <c r="K59" s="188" t="s">
        <v>109</v>
      </c>
      <c r="L59" s="189">
        <v>160157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86" t="s">
        <v>5</v>
      </c>
      <c r="C60" s="60">
        <f t="shared" si="8"/>
        <v>3209</v>
      </c>
      <c r="D60" s="171">
        <f t="shared" si="10"/>
        <v>3824</v>
      </c>
      <c r="E60" s="75">
        <f t="shared" si="9"/>
        <v>64.86759652314534</v>
      </c>
      <c r="F60" s="75">
        <f t="shared" si="11"/>
        <v>83.9173640167364</v>
      </c>
      <c r="G60" s="5"/>
      <c r="H60" s="246">
        <v>1311</v>
      </c>
      <c r="I60" s="281">
        <v>22</v>
      </c>
      <c r="J60" s="186" t="s">
        <v>39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86" t="s">
        <v>2</v>
      </c>
      <c r="C61" s="60">
        <f t="shared" si="8"/>
        <v>2309</v>
      </c>
      <c r="D61" s="171">
        <f t="shared" si="10"/>
        <v>992</v>
      </c>
      <c r="E61" s="75">
        <f t="shared" si="9"/>
        <v>117.26764855256475</v>
      </c>
      <c r="F61" s="75">
        <f t="shared" si="11"/>
        <v>232.76209677419354</v>
      </c>
      <c r="G61" s="15"/>
      <c r="H61" s="151">
        <v>1011</v>
      </c>
      <c r="I61" s="233">
        <v>14</v>
      </c>
      <c r="J61" s="79" t="s">
        <v>32</v>
      </c>
      <c r="K61" s="70"/>
      <c r="S61" s="33"/>
      <c r="T61" s="33"/>
      <c r="U61" s="33"/>
      <c r="V61" s="33"/>
    </row>
    <row r="62" spans="1:22" ht="13.5">
      <c r="A62" s="90">
        <v>9</v>
      </c>
      <c r="B62" s="386" t="s">
        <v>3</v>
      </c>
      <c r="C62" s="60">
        <f t="shared" si="8"/>
        <v>2133</v>
      </c>
      <c r="D62" s="171">
        <f t="shared" si="10"/>
        <v>2646</v>
      </c>
      <c r="E62" s="75">
        <f t="shared" si="9"/>
        <v>68.03827751196172</v>
      </c>
      <c r="F62" s="75">
        <f t="shared" si="11"/>
        <v>80.61224489795919</v>
      </c>
      <c r="G62" s="16"/>
      <c r="H62" s="151">
        <v>946</v>
      </c>
      <c r="I62" s="135">
        <v>31</v>
      </c>
      <c r="J62" s="10" t="s">
        <v>155</v>
      </c>
      <c r="K62" s="70"/>
      <c r="L62" s="1" t="s">
        <v>95</v>
      </c>
      <c r="M62" s="156" t="s">
        <v>101</v>
      </c>
      <c r="N62" s="59" t="s">
        <v>124</v>
      </c>
      <c r="S62" s="33"/>
      <c r="T62" s="33"/>
      <c r="U62" s="33"/>
      <c r="V62" s="33"/>
    </row>
    <row r="63" spans="1:22" ht="14.25" thickBot="1">
      <c r="A63" s="93">
        <v>10</v>
      </c>
      <c r="B63" s="391" t="s">
        <v>52</v>
      </c>
      <c r="C63" s="60">
        <f t="shared" si="8"/>
        <v>1770</v>
      </c>
      <c r="D63" s="275">
        <f t="shared" si="10"/>
        <v>6861</v>
      </c>
      <c r="E63" s="92">
        <f t="shared" si="9"/>
        <v>110.28037383177569</v>
      </c>
      <c r="F63" s="75">
        <f t="shared" si="11"/>
        <v>25.79798863139484</v>
      </c>
      <c r="G63" s="152"/>
      <c r="H63" s="246">
        <v>932</v>
      </c>
      <c r="I63" s="135">
        <v>15</v>
      </c>
      <c r="J63" s="10" t="s">
        <v>33</v>
      </c>
      <c r="K63" s="5">
        <f>SUM(K49)</f>
        <v>26</v>
      </c>
      <c r="L63" s="10" t="s">
        <v>43</v>
      </c>
      <c r="M63" s="157">
        <v>85267</v>
      </c>
      <c r="N63" s="222">
        <f>SUM(H49)</f>
        <v>108659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85</v>
      </c>
      <c r="C64" s="176">
        <f>SUM(H89)</f>
        <v>164801</v>
      </c>
      <c r="D64" s="276">
        <f t="shared" si="10"/>
        <v>160157</v>
      </c>
      <c r="E64" s="92">
        <f t="shared" si="9"/>
        <v>112.30280687169073</v>
      </c>
      <c r="F64" s="99">
        <f t="shared" si="11"/>
        <v>102.89965471381205</v>
      </c>
      <c r="G64" s="98"/>
      <c r="H64" s="393">
        <v>616</v>
      </c>
      <c r="I64" s="135">
        <v>19</v>
      </c>
      <c r="J64" s="10" t="s">
        <v>36</v>
      </c>
      <c r="K64" s="5">
        <f aca="true" t="shared" si="12" ref="K64:K72">SUM(K50)</f>
        <v>34</v>
      </c>
      <c r="L64" s="10" t="s">
        <v>1</v>
      </c>
      <c r="M64" s="157">
        <v>13332</v>
      </c>
      <c r="N64" s="222">
        <f aca="true" t="shared" si="13" ref="N64:N72">SUM(H50)</f>
        <v>15944</v>
      </c>
      <c r="O64" s="60"/>
      <c r="S64" s="33"/>
      <c r="T64" s="33"/>
      <c r="U64" s="33"/>
      <c r="V64" s="33"/>
    </row>
    <row r="65" spans="8:22" ht="13.5">
      <c r="H65" s="60">
        <v>395</v>
      </c>
      <c r="I65" s="135">
        <v>35</v>
      </c>
      <c r="J65" s="10" t="s">
        <v>50</v>
      </c>
      <c r="K65" s="5">
        <f t="shared" si="12"/>
        <v>25</v>
      </c>
      <c r="L65" s="10" t="s">
        <v>42</v>
      </c>
      <c r="M65" s="158">
        <v>8632</v>
      </c>
      <c r="N65" s="222">
        <f t="shared" si="13"/>
        <v>7579</v>
      </c>
      <c r="O65" s="61"/>
      <c r="S65" s="33"/>
      <c r="T65" s="33"/>
      <c r="U65" s="33"/>
      <c r="V65" s="33"/>
    </row>
    <row r="66" spans="8:22" ht="13.5">
      <c r="H66" s="146">
        <v>304</v>
      </c>
      <c r="I66" s="135">
        <v>21</v>
      </c>
      <c r="J66" s="10" t="s">
        <v>38</v>
      </c>
      <c r="K66" s="5">
        <f t="shared" si="12"/>
        <v>33</v>
      </c>
      <c r="L66" s="10" t="s">
        <v>0</v>
      </c>
      <c r="M66" s="158">
        <v>10041</v>
      </c>
      <c r="N66" s="222">
        <f t="shared" si="13"/>
        <v>6170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300</v>
      </c>
      <c r="I67" s="135">
        <v>4</v>
      </c>
      <c r="J67" s="10" t="s">
        <v>23</v>
      </c>
      <c r="K67" s="5">
        <f t="shared" si="12"/>
        <v>13</v>
      </c>
      <c r="L67" s="10" t="s">
        <v>7</v>
      </c>
      <c r="M67" s="158">
        <v>4956</v>
      </c>
      <c r="N67" s="222">
        <f t="shared" si="13"/>
        <v>4811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258</v>
      </c>
      <c r="I68" s="135">
        <v>23</v>
      </c>
      <c r="J68" s="10" t="s">
        <v>40</v>
      </c>
      <c r="K68" s="5">
        <f t="shared" si="12"/>
        <v>24</v>
      </c>
      <c r="L68" s="10" t="s">
        <v>41</v>
      </c>
      <c r="M68" s="158">
        <v>3590</v>
      </c>
      <c r="N68" s="222">
        <f t="shared" si="13"/>
        <v>4101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146">
        <v>250</v>
      </c>
      <c r="I69" s="135">
        <v>3</v>
      </c>
      <c r="J69" s="10" t="s">
        <v>22</v>
      </c>
      <c r="K69" s="5">
        <f t="shared" si="12"/>
        <v>36</v>
      </c>
      <c r="L69" s="10" t="s">
        <v>5</v>
      </c>
      <c r="M69" s="158">
        <v>4947</v>
      </c>
      <c r="N69" s="222">
        <f t="shared" si="13"/>
        <v>3209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6">
        <v>161</v>
      </c>
      <c r="I70" s="135">
        <v>17</v>
      </c>
      <c r="J70" s="10" t="s">
        <v>34</v>
      </c>
      <c r="K70" s="5">
        <f t="shared" si="12"/>
        <v>40</v>
      </c>
      <c r="L70" s="10" t="s">
        <v>2</v>
      </c>
      <c r="M70" s="158">
        <v>1969</v>
      </c>
      <c r="N70" s="222">
        <f t="shared" si="13"/>
        <v>2309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112</v>
      </c>
      <c r="I71" s="135">
        <v>1</v>
      </c>
      <c r="J71" s="10" t="s">
        <v>4</v>
      </c>
      <c r="K71" s="5">
        <f t="shared" si="12"/>
        <v>16</v>
      </c>
      <c r="L71" s="10" t="s">
        <v>3</v>
      </c>
      <c r="M71" s="158">
        <v>3135</v>
      </c>
      <c r="N71" s="222">
        <f t="shared" si="13"/>
        <v>2133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61">
        <v>77</v>
      </c>
      <c r="I72" s="135">
        <v>30</v>
      </c>
      <c r="J72" s="10" t="s">
        <v>47</v>
      </c>
      <c r="K72" s="5">
        <f t="shared" si="12"/>
        <v>38</v>
      </c>
      <c r="L72" s="132" t="s">
        <v>52</v>
      </c>
      <c r="M72" s="158">
        <v>1605</v>
      </c>
      <c r="N72" s="222">
        <f t="shared" si="13"/>
        <v>1770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146">
        <v>52</v>
      </c>
      <c r="I73" s="135">
        <v>37</v>
      </c>
      <c r="J73" s="10" t="s">
        <v>51</v>
      </c>
      <c r="K73" s="60"/>
      <c r="L73" s="10" t="s">
        <v>242</v>
      </c>
      <c r="M73" s="157">
        <v>146747</v>
      </c>
      <c r="N73" s="224">
        <f>SUM(H89)</f>
        <v>164801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19</v>
      </c>
      <c r="I74" s="135">
        <v>9</v>
      </c>
      <c r="J74" s="10" t="s">
        <v>28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11</v>
      </c>
      <c r="I75" s="135">
        <v>29</v>
      </c>
      <c r="J75" s="10" t="s">
        <v>83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5">
        <v>2</v>
      </c>
      <c r="J76" s="10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6">
        <v>0</v>
      </c>
      <c r="I77" s="135">
        <v>5</v>
      </c>
      <c r="J77" s="10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6</v>
      </c>
      <c r="J78" s="10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7</v>
      </c>
      <c r="J79" s="10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34">
        <v>0</v>
      </c>
      <c r="I80" s="135">
        <v>8</v>
      </c>
      <c r="J80" s="10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5">
        <v>10</v>
      </c>
      <c r="J81" s="10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5">
        <v>11</v>
      </c>
      <c r="J82" s="10" t="s">
        <v>30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6">
        <v>0</v>
      </c>
      <c r="I83" s="135">
        <v>18</v>
      </c>
      <c r="J83" s="10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5">
        <v>20</v>
      </c>
      <c r="J84" s="10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5">
        <v>27</v>
      </c>
      <c r="J85" s="10" t="s">
        <v>44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6">
        <v>0</v>
      </c>
      <c r="I86" s="135">
        <v>28</v>
      </c>
      <c r="J86" s="10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5">
        <v>32</v>
      </c>
      <c r="J87" s="10" t="s">
        <v>49</v>
      </c>
      <c r="L87" s="66"/>
      <c r="M87" s="33"/>
      <c r="N87" s="33"/>
      <c r="O87" s="33"/>
      <c r="S87" s="41"/>
      <c r="T87" s="41"/>
    </row>
    <row r="88" spans="8:17" ht="13.5">
      <c r="H88" s="146">
        <v>0</v>
      </c>
      <c r="I88" s="135">
        <v>39</v>
      </c>
      <c r="J88" s="10" t="s">
        <v>53</v>
      </c>
      <c r="L88" s="66"/>
      <c r="M88" s="33"/>
      <c r="N88" s="33"/>
      <c r="O88" s="33"/>
      <c r="Q88" s="33"/>
    </row>
    <row r="89" spans="8:15" ht="13.5">
      <c r="H89" s="226">
        <f>SUM(H49:H88)</f>
        <v>164801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M78" sqref="M78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106</v>
      </c>
      <c r="J1" s="177"/>
      <c r="Q1" s="33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96</v>
      </c>
      <c r="Q2" s="1"/>
      <c r="R2" s="193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0" t="s">
        <v>243</v>
      </c>
      <c r="I3" s="135"/>
      <c r="J3" s="11" t="s">
        <v>21</v>
      </c>
      <c r="K3" s="5"/>
      <c r="L3" s="295" t="s">
        <v>139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43116</v>
      </c>
      <c r="I4" s="135">
        <v>33</v>
      </c>
      <c r="J4" s="44" t="s">
        <v>0</v>
      </c>
      <c r="K4" s="220">
        <f>SUM(I4)</f>
        <v>33</v>
      </c>
      <c r="L4" s="157">
        <v>51980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33621</v>
      </c>
      <c r="I5" s="135">
        <v>31</v>
      </c>
      <c r="J5" s="44" t="s">
        <v>102</v>
      </c>
      <c r="K5" s="220">
        <f aca="true" t="shared" si="0" ref="K5:K13">SUM(I5)</f>
        <v>31</v>
      </c>
      <c r="L5" s="157">
        <v>31511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23224</v>
      </c>
      <c r="I6" s="135">
        <v>2</v>
      </c>
      <c r="J6" s="44" t="s">
        <v>6</v>
      </c>
      <c r="K6" s="220">
        <f t="shared" si="0"/>
        <v>2</v>
      </c>
      <c r="L6" s="157">
        <v>11814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22340</v>
      </c>
      <c r="I7" s="135">
        <v>40</v>
      </c>
      <c r="J7" s="44" t="s">
        <v>2</v>
      </c>
      <c r="K7" s="220">
        <f t="shared" si="0"/>
        <v>40</v>
      </c>
      <c r="L7" s="157">
        <v>23513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6">
        <v>19803</v>
      </c>
      <c r="I8" s="135">
        <v>3</v>
      </c>
      <c r="J8" s="44" t="s">
        <v>22</v>
      </c>
      <c r="K8" s="220">
        <f t="shared" si="0"/>
        <v>3</v>
      </c>
      <c r="L8" s="157">
        <v>27497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6">
        <v>14784</v>
      </c>
      <c r="I9" s="135">
        <v>16</v>
      </c>
      <c r="J9" s="44" t="s">
        <v>3</v>
      </c>
      <c r="K9" s="220">
        <f t="shared" si="0"/>
        <v>16</v>
      </c>
      <c r="L9" s="157">
        <v>10301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14471</v>
      </c>
      <c r="I10" s="135">
        <v>13</v>
      </c>
      <c r="J10" s="44" t="s">
        <v>7</v>
      </c>
      <c r="K10" s="220">
        <f t="shared" si="0"/>
        <v>13</v>
      </c>
      <c r="L10" s="157">
        <v>16381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12874</v>
      </c>
      <c r="I11" s="135">
        <v>34</v>
      </c>
      <c r="J11" s="44" t="s">
        <v>1</v>
      </c>
      <c r="K11" s="220">
        <f t="shared" si="0"/>
        <v>34</v>
      </c>
      <c r="L11" s="157">
        <v>12511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9943</v>
      </c>
      <c r="I12" s="135">
        <v>17</v>
      </c>
      <c r="J12" s="44" t="s">
        <v>34</v>
      </c>
      <c r="K12" s="220">
        <f t="shared" si="0"/>
        <v>17</v>
      </c>
      <c r="L12" s="157">
        <v>7518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50">
        <v>9609</v>
      </c>
      <c r="I13" s="266">
        <v>38</v>
      </c>
      <c r="J13" s="83" t="s">
        <v>52</v>
      </c>
      <c r="K13" s="220">
        <f t="shared" si="0"/>
        <v>38</v>
      </c>
      <c r="L13" s="197">
        <v>9507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6265</v>
      </c>
      <c r="I14" s="233">
        <v>36</v>
      </c>
      <c r="J14" s="82" t="s">
        <v>5</v>
      </c>
      <c r="K14" s="190" t="s">
        <v>9</v>
      </c>
      <c r="L14" s="198">
        <v>234022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5967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3409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1743</v>
      </c>
      <c r="I17" s="135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34">
        <v>1596</v>
      </c>
      <c r="I18" s="135">
        <v>4</v>
      </c>
      <c r="J18" s="44" t="s">
        <v>23</v>
      </c>
      <c r="K18" s="1"/>
      <c r="L18" s="74" t="s">
        <v>97</v>
      </c>
      <c r="M18" t="s">
        <v>101</v>
      </c>
      <c r="N18" s="59" t="s">
        <v>124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1533</v>
      </c>
      <c r="I19" s="135">
        <v>22</v>
      </c>
      <c r="J19" s="44" t="s">
        <v>39</v>
      </c>
      <c r="K19" s="220">
        <f>SUM(I4)</f>
        <v>33</v>
      </c>
      <c r="L19" s="44" t="s">
        <v>0</v>
      </c>
      <c r="M19" s="282">
        <v>43921</v>
      </c>
      <c r="N19" s="227">
        <f>SUM(H4)</f>
        <v>43116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142</v>
      </c>
      <c r="D20" s="88" t="s">
        <v>143</v>
      </c>
      <c r="E20" s="88" t="s">
        <v>75</v>
      </c>
      <c r="F20" s="88" t="s">
        <v>74</v>
      </c>
      <c r="G20" s="89" t="s">
        <v>76</v>
      </c>
      <c r="H20" s="146">
        <v>1306</v>
      </c>
      <c r="I20" s="135">
        <v>12</v>
      </c>
      <c r="J20" s="44" t="s">
        <v>31</v>
      </c>
      <c r="K20" s="220">
        <f aca="true" t="shared" si="1" ref="K20:K28">SUM(I5)</f>
        <v>31</v>
      </c>
      <c r="L20" s="44" t="s">
        <v>102</v>
      </c>
      <c r="M20" s="283">
        <v>37507</v>
      </c>
      <c r="N20" s="227">
        <f aca="true" t="shared" si="2" ref="N20:N28">SUM(H5)</f>
        <v>33621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0</v>
      </c>
      <c r="C21" s="60">
        <f>SUM(H4)</f>
        <v>43116</v>
      </c>
      <c r="D21" s="9">
        <f>SUM(L4)</f>
        <v>51980</v>
      </c>
      <c r="E21" s="75">
        <f aca="true" t="shared" si="3" ref="E21:E30">SUM(N19/M19*100)</f>
        <v>98.16716377131668</v>
      </c>
      <c r="F21" s="75">
        <f aca="true" t="shared" si="4" ref="F21:F31">SUM(C21/D21*100)</f>
        <v>82.94728741823778</v>
      </c>
      <c r="G21" s="91"/>
      <c r="H21" s="61">
        <v>1203</v>
      </c>
      <c r="I21" s="135">
        <v>1</v>
      </c>
      <c r="J21" s="44" t="s">
        <v>4</v>
      </c>
      <c r="K21" s="220">
        <f t="shared" si="1"/>
        <v>2</v>
      </c>
      <c r="L21" s="44" t="s">
        <v>6</v>
      </c>
      <c r="M21" s="283">
        <v>9676</v>
      </c>
      <c r="N21" s="227">
        <f t="shared" si="2"/>
        <v>23224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102</v>
      </c>
      <c r="C22" s="60">
        <f aca="true" t="shared" si="5" ref="C22:C30">SUM(H5)</f>
        <v>33621</v>
      </c>
      <c r="D22" s="9">
        <f aca="true" t="shared" si="6" ref="D22:D30">SUM(L5)</f>
        <v>31511</v>
      </c>
      <c r="E22" s="75">
        <f t="shared" si="3"/>
        <v>89.63926733676381</v>
      </c>
      <c r="F22" s="75">
        <f t="shared" si="4"/>
        <v>106.6960743867221</v>
      </c>
      <c r="G22" s="91"/>
      <c r="H22" s="146">
        <v>1021</v>
      </c>
      <c r="I22" s="135">
        <v>39</v>
      </c>
      <c r="J22" s="44" t="s">
        <v>53</v>
      </c>
      <c r="K22" s="220">
        <f t="shared" si="1"/>
        <v>40</v>
      </c>
      <c r="L22" s="44" t="s">
        <v>2</v>
      </c>
      <c r="M22" s="283">
        <v>27712</v>
      </c>
      <c r="N22" s="227">
        <f t="shared" si="2"/>
        <v>22340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6</v>
      </c>
      <c r="C23" s="60">
        <f t="shared" si="5"/>
        <v>23224</v>
      </c>
      <c r="D23" s="9">
        <f t="shared" si="6"/>
        <v>11814</v>
      </c>
      <c r="E23" s="75">
        <f t="shared" si="3"/>
        <v>240.0165357585779</v>
      </c>
      <c r="F23" s="75">
        <f t="shared" si="4"/>
        <v>196.58032842390384</v>
      </c>
      <c r="G23" s="91"/>
      <c r="H23" s="146">
        <v>791</v>
      </c>
      <c r="I23" s="135">
        <v>24</v>
      </c>
      <c r="J23" s="44" t="s">
        <v>41</v>
      </c>
      <c r="K23" s="220">
        <f t="shared" si="1"/>
        <v>3</v>
      </c>
      <c r="L23" s="44" t="s">
        <v>22</v>
      </c>
      <c r="M23" s="283">
        <v>26200</v>
      </c>
      <c r="N23" s="227">
        <f t="shared" si="2"/>
        <v>19803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</v>
      </c>
      <c r="C24" s="60">
        <f t="shared" si="5"/>
        <v>22340</v>
      </c>
      <c r="D24" s="9">
        <f t="shared" si="6"/>
        <v>23513</v>
      </c>
      <c r="E24" s="75">
        <f t="shared" si="3"/>
        <v>80.614896073903</v>
      </c>
      <c r="F24" s="75">
        <f t="shared" si="4"/>
        <v>95.01127036107685</v>
      </c>
      <c r="G24" s="91"/>
      <c r="H24" s="146">
        <v>429</v>
      </c>
      <c r="I24" s="135">
        <v>19</v>
      </c>
      <c r="J24" s="44" t="s">
        <v>36</v>
      </c>
      <c r="K24" s="220">
        <f t="shared" si="1"/>
        <v>16</v>
      </c>
      <c r="L24" s="44" t="s">
        <v>3</v>
      </c>
      <c r="M24" s="283">
        <v>12435</v>
      </c>
      <c r="N24" s="227">
        <f t="shared" si="2"/>
        <v>14784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22</v>
      </c>
      <c r="C25" s="60">
        <f t="shared" si="5"/>
        <v>19803</v>
      </c>
      <c r="D25" s="9">
        <f t="shared" si="6"/>
        <v>27497</v>
      </c>
      <c r="E25" s="75">
        <f t="shared" si="3"/>
        <v>75.58396946564886</v>
      </c>
      <c r="F25" s="75">
        <f t="shared" si="4"/>
        <v>72.01876568352911</v>
      </c>
      <c r="G25" s="101"/>
      <c r="H25" s="146">
        <v>331</v>
      </c>
      <c r="I25" s="135">
        <v>14</v>
      </c>
      <c r="J25" s="44" t="s">
        <v>32</v>
      </c>
      <c r="K25" s="220">
        <f t="shared" si="1"/>
        <v>13</v>
      </c>
      <c r="L25" s="44" t="s">
        <v>7</v>
      </c>
      <c r="M25" s="283">
        <v>14689</v>
      </c>
      <c r="N25" s="227">
        <f t="shared" si="2"/>
        <v>14471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3</v>
      </c>
      <c r="C26" s="60">
        <f t="shared" si="5"/>
        <v>14784</v>
      </c>
      <c r="D26" s="9">
        <f t="shared" si="6"/>
        <v>10301</v>
      </c>
      <c r="E26" s="75">
        <f t="shared" si="3"/>
        <v>118.89022919179735</v>
      </c>
      <c r="F26" s="75">
        <f t="shared" si="4"/>
        <v>143.52004659741772</v>
      </c>
      <c r="G26" s="91"/>
      <c r="H26" s="146">
        <v>314</v>
      </c>
      <c r="I26" s="135">
        <v>32</v>
      </c>
      <c r="J26" s="44" t="s">
        <v>49</v>
      </c>
      <c r="K26" s="220">
        <f t="shared" si="1"/>
        <v>34</v>
      </c>
      <c r="L26" s="44" t="s">
        <v>1</v>
      </c>
      <c r="M26" s="283">
        <v>13478</v>
      </c>
      <c r="N26" s="227">
        <f t="shared" si="2"/>
        <v>12874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7</v>
      </c>
      <c r="C27" s="60">
        <f t="shared" si="5"/>
        <v>14471</v>
      </c>
      <c r="D27" s="9">
        <f t="shared" si="6"/>
        <v>16381</v>
      </c>
      <c r="E27" s="75">
        <f t="shared" si="3"/>
        <v>98.51589624889372</v>
      </c>
      <c r="F27" s="75">
        <f t="shared" si="4"/>
        <v>88.34015017398205</v>
      </c>
      <c r="G27" s="91"/>
      <c r="H27" s="146">
        <v>231</v>
      </c>
      <c r="I27" s="135">
        <v>10</v>
      </c>
      <c r="J27" s="44" t="s">
        <v>29</v>
      </c>
      <c r="K27" s="220">
        <f t="shared" si="1"/>
        <v>17</v>
      </c>
      <c r="L27" s="44" t="s">
        <v>34</v>
      </c>
      <c r="M27" s="283">
        <v>8499</v>
      </c>
      <c r="N27" s="227">
        <f t="shared" si="2"/>
        <v>9943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1</v>
      </c>
      <c r="C28" s="60">
        <f t="shared" si="5"/>
        <v>12874</v>
      </c>
      <c r="D28" s="9">
        <f t="shared" si="6"/>
        <v>12511</v>
      </c>
      <c r="E28" s="75">
        <f t="shared" si="3"/>
        <v>95.51862294108918</v>
      </c>
      <c r="F28" s="75">
        <f t="shared" si="4"/>
        <v>102.90144672688035</v>
      </c>
      <c r="G28" s="102"/>
      <c r="H28" s="146">
        <v>110</v>
      </c>
      <c r="I28" s="135">
        <v>18</v>
      </c>
      <c r="J28" s="44" t="s">
        <v>35</v>
      </c>
      <c r="K28" s="220">
        <f t="shared" si="1"/>
        <v>38</v>
      </c>
      <c r="L28" s="83" t="s">
        <v>52</v>
      </c>
      <c r="M28" s="283">
        <v>8347</v>
      </c>
      <c r="N28" s="227">
        <f t="shared" si="2"/>
        <v>9609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34</v>
      </c>
      <c r="C29" s="60">
        <f t="shared" si="5"/>
        <v>9943</v>
      </c>
      <c r="D29" s="9">
        <f t="shared" si="6"/>
        <v>7518</v>
      </c>
      <c r="E29" s="75">
        <f t="shared" si="3"/>
        <v>116.99023414519357</v>
      </c>
      <c r="F29" s="75">
        <f t="shared" si="4"/>
        <v>132.25591912742752</v>
      </c>
      <c r="G29" s="101"/>
      <c r="H29" s="146">
        <v>84</v>
      </c>
      <c r="I29" s="135">
        <v>37</v>
      </c>
      <c r="J29" s="44" t="s">
        <v>51</v>
      </c>
      <c r="K29" s="1"/>
      <c r="L29" t="s">
        <v>98</v>
      </c>
      <c r="M29" s="284">
        <v>237714</v>
      </c>
      <c r="N29" s="228">
        <f>SUM(H44)</f>
        <v>230356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52</v>
      </c>
      <c r="C30" s="60">
        <f t="shared" si="5"/>
        <v>9609</v>
      </c>
      <c r="D30" s="9">
        <f t="shared" si="6"/>
        <v>9507</v>
      </c>
      <c r="E30" s="86">
        <f t="shared" si="3"/>
        <v>115.11920450461244</v>
      </c>
      <c r="F30" s="92">
        <f t="shared" si="4"/>
        <v>101.07289365730514</v>
      </c>
      <c r="G30" s="104"/>
      <c r="H30" s="146">
        <v>82</v>
      </c>
      <c r="I30" s="135">
        <v>21</v>
      </c>
      <c r="J30" s="117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86</v>
      </c>
      <c r="C31" s="96">
        <f>SUM(H44)</f>
        <v>230356</v>
      </c>
      <c r="D31" s="96">
        <f>SUM(L14)</f>
        <v>234022</v>
      </c>
      <c r="E31" s="99">
        <f>SUM(N29/M29*100)</f>
        <v>96.904683779668</v>
      </c>
      <c r="F31" s="92">
        <f t="shared" si="4"/>
        <v>98.43348061293382</v>
      </c>
      <c r="G31" s="100"/>
      <c r="H31" s="146">
        <v>77</v>
      </c>
      <c r="I31" s="135">
        <v>20</v>
      </c>
      <c r="J31" s="191" t="s">
        <v>37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36</v>
      </c>
      <c r="I32" s="135">
        <v>11</v>
      </c>
      <c r="J32" s="191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33</v>
      </c>
      <c r="I33" s="135">
        <v>15</v>
      </c>
      <c r="J33" s="191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234">
        <v>8</v>
      </c>
      <c r="I34" s="135">
        <v>29</v>
      </c>
      <c r="J34" s="191" t="s">
        <v>82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60">
        <v>1</v>
      </c>
      <c r="I35" s="135">
        <v>5</v>
      </c>
      <c r="J35" s="191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1</v>
      </c>
      <c r="I36" s="135">
        <v>28</v>
      </c>
      <c r="J36" s="191" t="s">
        <v>45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6</v>
      </c>
      <c r="J37" s="191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7</v>
      </c>
      <c r="J38" s="191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8</v>
      </c>
      <c r="J39" s="191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23</v>
      </c>
      <c r="J40" s="191" t="s">
        <v>40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5">
        <v>27</v>
      </c>
      <c r="J41" s="191" t="s">
        <v>44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91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29">
        <f>SUM(H4:H43)</f>
        <v>230356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3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8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166</v>
      </c>
      <c r="I49" s="135"/>
      <c r="J49" s="11" t="s">
        <v>21</v>
      </c>
      <c r="K49" s="5"/>
      <c r="L49" s="172" t="s">
        <v>139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7">
        <v>24281</v>
      </c>
      <c r="I50" s="135">
        <v>16</v>
      </c>
      <c r="J50" s="44" t="s">
        <v>3</v>
      </c>
      <c r="K50" s="230">
        <f>SUM(I50)</f>
        <v>16</v>
      </c>
      <c r="L50" s="153">
        <v>45457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6">
        <v>4833</v>
      </c>
      <c r="I51" s="135">
        <v>26</v>
      </c>
      <c r="J51" s="44" t="s">
        <v>43</v>
      </c>
      <c r="K51" s="230">
        <f aca="true" t="shared" si="7" ref="K51:K59">SUM(I51)</f>
        <v>26</v>
      </c>
      <c r="L51" s="153">
        <v>4547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2223</v>
      </c>
      <c r="I52" s="135">
        <v>40</v>
      </c>
      <c r="J52" s="44" t="s">
        <v>2</v>
      </c>
      <c r="K52" s="230">
        <f t="shared" si="7"/>
        <v>40</v>
      </c>
      <c r="L52" s="153">
        <v>2096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142</v>
      </c>
      <c r="D53" s="88" t="s">
        <v>143</v>
      </c>
      <c r="E53" s="88" t="s">
        <v>75</v>
      </c>
      <c r="F53" s="88" t="s">
        <v>74</v>
      </c>
      <c r="G53" s="89" t="s">
        <v>76</v>
      </c>
      <c r="H53" s="61">
        <v>1733</v>
      </c>
      <c r="I53" s="135">
        <v>38</v>
      </c>
      <c r="J53" s="44" t="s">
        <v>52</v>
      </c>
      <c r="K53" s="230">
        <f t="shared" si="7"/>
        <v>38</v>
      </c>
      <c r="L53" s="153">
        <v>707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24281</v>
      </c>
      <c r="D54" s="171">
        <f>SUM(L50)</f>
        <v>45457</v>
      </c>
      <c r="E54" s="75">
        <f aca="true" t="shared" si="8" ref="E54:E63">SUM(N67/M67*100)</f>
        <v>61.625339458389384</v>
      </c>
      <c r="F54" s="75">
        <f aca="true" t="shared" si="9" ref="F54:F61">SUM(C54/D54*100)</f>
        <v>53.41531557295907</v>
      </c>
      <c r="G54" s="91"/>
      <c r="H54" s="61">
        <v>1298</v>
      </c>
      <c r="I54" s="135">
        <v>25</v>
      </c>
      <c r="J54" s="44" t="s">
        <v>42</v>
      </c>
      <c r="K54" s="230">
        <f t="shared" si="7"/>
        <v>25</v>
      </c>
      <c r="L54" s="153">
        <v>853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4833</v>
      </c>
      <c r="D55" s="171">
        <f aca="true" t="shared" si="11" ref="D55:D63">SUM(L51)</f>
        <v>4547</v>
      </c>
      <c r="E55" s="75">
        <f t="shared" si="8"/>
        <v>95.93092497022629</v>
      </c>
      <c r="F55" s="75">
        <f t="shared" si="9"/>
        <v>106.289861447108</v>
      </c>
      <c r="G55" s="91"/>
      <c r="H55" s="61">
        <v>1189</v>
      </c>
      <c r="I55" s="135">
        <v>36</v>
      </c>
      <c r="J55" s="44" t="s">
        <v>5</v>
      </c>
      <c r="K55" s="230">
        <f t="shared" si="7"/>
        <v>36</v>
      </c>
      <c r="L55" s="153">
        <v>1181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2223</v>
      </c>
      <c r="D56" s="171">
        <f t="shared" si="11"/>
        <v>2096</v>
      </c>
      <c r="E56" s="75">
        <f t="shared" si="8"/>
        <v>111.93353474320243</v>
      </c>
      <c r="F56" s="75">
        <f t="shared" si="9"/>
        <v>106.0591603053435</v>
      </c>
      <c r="G56" s="91"/>
      <c r="H56" s="61">
        <v>864</v>
      </c>
      <c r="I56" s="135">
        <v>33</v>
      </c>
      <c r="J56" s="44" t="s">
        <v>0</v>
      </c>
      <c r="K56" s="230">
        <f t="shared" si="7"/>
        <v>33</v>
      </c>
      <c r="L56" s="153">
        <v>1169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52</v>
      </c>
      <c r="C57" s="60">
        <f t="shared" si="10"/>
        <v>1733</v>
      </c>
      <c r="D57" s="171">
        <f t="shared" si="11"/>
        <v>707</v>
      </c>
      <c r="E57" s="75">
        <f t="shared" si="8"/>
        <v>84.99264345267288</v>
      </c>
      <c r="F57" s="75">
        <f t="shared" si="9"/>
        <v>245.12022630834514</v>
      </c>
      <c r="G57" s="91"/>
      <c r="H57" s="61">
        <v>783</v>
      </c>
      <c r="I57" s="135">
        <v>34</v>
      </c>
      <c r="J57" s="44" t="s">
        <v>1</v>
      </c>
      <c r="K57" s="230">
        <f t="shared" si="7"/>
        <v>34</v>
      </c>
      <c r="L57" s="153">
        <v>1217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42</v>
      </c>
      <c r="C58" s="60">
        <f t="shared" si="10"/>
        <v>1298</v>
      </c>
      <c r="D58" s="171">
        <f t="shared" si="11"/>
        <v>853</v>
      </c>
      <c r="E58" s="75">
        <f t="shared" si="8"/>
        <v>114.16007036059807</v>
      </c>
      <c r="F58" s="75">
        <f t="shared" si="9"/>
        <v>152.16881594372802</v>
      </c>
      <c r="G58" s="101"/>
      <c r="H58" s="146">
        <v>683</v>
      </c>
      <c r="I58" s="135">
        <v>19</v>
      </c>
      <c r="J58" s="44" t="s">
        <v>36</v>
      </c>
      <c r="K58" s="230">
        <f t="shared" si="7"/>
        <v>19</v>
      </c>
      <c r="L58" s="153">
        <v>598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5</v>
      </c>
      <c r="C59" s="60">
        <f t="shared" si="10"/>
        <v>1189</v>
      </c>
      <c r="D59" s="171">
        <f t="shared" si="11"/>
        <v>1181</v>
      </c>
      <c r="E59" s="75">
        <f t="shared" si="8"/>
        <v>84.32624113475178</v>
      </c>
      <c r="F59" s="75">
        <f t="shared" si="9"/>
        <v>100.67739204064353</v>
      </c>
      <c r="G59" s="91"/>
      <c r="H59" s="407">
        <v>350</v>
      </c>
      <c r="I59" s="266">
        <v>24</v>
      </c>
      <c r="J59" s="83" t="s">
        <v>41</v>
      </c>
      <c r="K59" s="230">
        <f t="shared" si="7"/>
        <v>24</v>
      </c>
      <c r="L59" s="153">
        <v>433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0</v>
      </c>
      <c r="C60" s="60">
        <f t="shared" si="10"/>
        <v>864</v>
      </c>
      <c r="D60" s="171">
        <f t="shared" si="11"/>
        <v>1169</v>
      </c>
      <c r="E60" s="75">
        <f t="shared" si="8"/>
        <v>73.84615384615385</v>
      </c>
      <c r="F60" s="75">
        <f t="shared" si="9"/>
        <v>73.90932420872541</v>
      </c>
      <c r="G60" s="91"/>
      <c r="H60" s="61">
        <v>296</v>
      </c>
      <c r="I60" s="233">
        <v>31</v>
      </c>
      <c r="J60" s="82" t="s">
        <v>48</v>
      </c>
      <c r="K60" s="249" t="s">
        <v>9</v>
      </c>
      <c r="L60" s="2">
        <v>60191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1</v>
      </c>
      <c r="C61" s="60">
        <f t="shared" si="10"/>
        <v>783</v>
      </c>
      <c r="D61" s="171">
        <f t="shared" si="11"/>
        <v>1217</v>
      </c>
      <c r="E61" s="75">
        <f t="shared" si="8"/>
        <v>67.79220779220779</v>
      </c>
      <c r="F61" s="75">
        <f t="shared" si="9"/>
        <v>64.33853738701725</v>
      </c>
      <c r="G61" s="102"/>
      <c r="H61" s="146">
        <v>248</v>
      </c>
      <c r="I61" s="135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36</v>
      </c>
      <c r="C62" s="60">
        <f t="shared" si="10"/>
        <v>683</v>
      </c>
      <c r="D62" s="171">
        <f t="shared" si="11"/>
        <v>598</v>
      </c>
      <c r="E62" s="75">
        <f t="shared" si="8"/>
        <v>116.35434412265757</v>
      </c>
      <c r="F62" s="75">
        <f>SUM(C62/D62*100)</f>
        <v>114.21404682274247</v>
      </c>
      <c r="G62" s="101"/>
      <c r="H62" s="146">
        <v>190</v>
      </c>
      <c r="I62" s="135">
        <v>12</v>
      </c>
      <c r="J62" s="44" t="s">
        <v>31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41</v>
      </c>
      <c r="C63" s="60">
        <f t="shared" si="10"/>
        <v>350</v>
      </c>
      <c r="D63" s="171">
        <f t="shared" si="11"/>
        <v>433</v>
      </c>
      <c r="E63" s="86">
        <f t="shared" si="8"/>
        <v>65.29850746268657</v>
      </c>
      <c r="F63" s="86">
        <f>SUM(C63/D63*100)</f>
        <v>80.83140877598153</v>
      </c>
      <c r="G63" s="104"/>
      <c r="H63" s="61">
        <v>155</v>
      </c>
      <c r="I63" s="135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87</v>
      </c>
      <c r="C64" s="96">
        <f>SUM(H90)</f>
        <v>39542</v>
      </c>
      <c r="D64" s="96">
        <f>SUM(L60)</f>
        <v>60191</v>
      </c>
      <c r="E64" s="99">
        <f>SUM(N77/M77*100)</f>
        <v>70.43964657260938</v>
      </c>
      <c r="F64" s="99">
        <f>SUM(C64/D64*100)</f>
        <v>65.69420677509926</v>
      </c>
      <c r="G64" s="100"/>
      <c r="H64" s="62">
        <v>139</v>
      </c>
      <c r="I64" s="135">
        <v>9</v>
      </c>
      <c r="J64" s="44" t="s">
        <v>28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80</v>
      </c>
      <c r="I65" s="135">
        <v>21</v>
      </c>
      <c r="J65" s="44" t="s">
        <v>118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75</v>
      </c>
      <c r="I66" s="135">
        <v>15</v>
      </c>
      <c r="J66" s="44" t="s">
        <v>33</v>
      </c>
      <c r="K66" s="1"/>
      <c r="L66" s="74" t="s">
        <v>14</v>
      </c>
      <c r="M66" s="199" t="s">
        <v>113</v>
      </c>
      <c r="N66" s="59" t="s">
        <v>124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6">
        <v>66</v>
      </c>
      <c r="I67" s="135">
        <v>17</v>
      </c>
      <c r="J67" s="44" t="s">
        <v>34</v>
      </c>
      <c r="K67" s="5">
        <f>SUM(I50)</f>
        <v>16</v>
      </c>
      <c r="L67" s="44" t="s">
        <v>3</v>
      </c>
      <c r="M67" s="200">
        <v>39401</v>
      </c>
      <c r="N67" s="227">
        <f>SUM(H50)</f>
        <v>24281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40</v>
      </c>
      <c r="I68" s="135">
        <v>13</v>
      </c>
      <c r="J68" s="44" t="s">
        <v>7</v>
      </c>
      <c r="K68" s="5">
        <f aca="true" t="shared" si="12" ref="K68:K76">SUM(I51)</f>
        <v>26</v>
      </c>
      <c r="L68" s="44" t="s">
        <v>43</v>
      </c>
      <c r="M68" s="201">
        <v>5038</v>
      </c>
      <c r="N68" s="227">
        <f aca="true" t="shared" si="13" ref="N68:N76">SUM(H51)</f>
        <v>4833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15</v>
      </c>
      <c r="I69" s="135">
        <v>4</v>
      </c>
      <c r="J69" s="44" t="s">
        <v>23</v>
      </c>
      <c r="K69" s="5">
        <f t="shared" si="12"/>
        <v>40</v>
      </c>
      <c r="L69" s="44" t="s">
        <v>2</v>
      </c>
      <c r="M69" s="201">
        <v>1986</v>
      </c>
      <c r="N69" s="227">
        <f t="shared" si="13"/>
        <v>2223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1</v>
      </c>
      <c r="I70" s="135">
        <v>23</v>
      </c>
      <c r="J70" s="44" t="s">
        <v>40</v>
      </c>
      <c r="K70" s="5">
        <f t="shared" si="12"/>
        <v>38</v>
      </c>
      <c r="L70" s="44" t="s">
        <v>52</v>
      </c>
      <c r="M70" s="201">
        <v>2039</v>
      </c>
      <c r="N70" s="227">
        <f t="shared" si="13"/>
        <v>1733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46">
        <v>0</v>
      </c>
      <c r="I71" s="135">
        <v>2</v>
      </c>
      <c r="J71" s="44" t="s">
        <v>6</v>
      </c>
      <c r="K71" s="5">
        <f t="shared" si="12"/>
        <v>25</v>
      </c>
      <c r="L71" s="44" t="s">
        <v>42</v>
      </c>
      <c r="M71" s="201">
        <v>1137</v>
      </c>
      <c r="N71" s="227">
        <f t="shared" si="13"/>
        <v>1298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5">
        <v>3</v>
      </c>
      <c r="J72" s="44" t="s">
        <v>22</v>
      </c>
      <c r="K72" s="5">
        <f t="shared" si="12"/>
        <v>36</v>
      </c>
      <c r="L72" s="44" t="s">
        <v>5</v>
      </c>
      <c r="M72" s="201">
        <v>1410</v>
      </c>
      <c r="N72" s="227">
        <f t="shared" si="13"/>
        <v>1189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5">
        <v>5</v>
      </c>
      <c r="J73" s="44" t="s">
        <v>24</v>
      </c>
      <c r="K73" s="5">
        <f t="shared" si="12"/>
        <v>33</v>
      </c>
      <c r="L73" s="44" t="s">
        <v>0</v>
      </c>
      <c r="M73" s="201">
        <v>1170</v>
      </c>
      <c r="N73" s="227">
        <f t="shared" si="13"/>
        <v>864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6">
        <v>0</v>
      </c>
      <c r="I74" s="135">
        <v>6</v>
      </c>
      <c r="J74" s="44" t="s">
        <v>25</v>
      </c>
      <c r="K74" s="5">
        <f t="shared" si="12"/>
        <v>34</v>
      </c>
      <c r="L74" s="44" t="s">
        <v>1</v>
      </c>
      <c r="M74" s="201">
        <v>1155</v>
      </c>
      <c r="N74" s="227">
        <f t="shared" si="13"/>
        <v>783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7</v>
      </c>
      <c r="J75" s="44" t="s">
        <v>26</v>
      </c>
      <c r="K75" s="5">
        <f t="shared" si="12"/>
        <v>19</v>
      </c>
      <c r="L75" s="44" t="s">
        <v>36</v>
      </c>
      <c r="M75" s="201">
        <v>587</v>
      </c>
      <c r="N75" s="227">
        <f t="shared" si="13"/>
        <v>683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5">
        <v>8</v>
      </c>
      <c r="J76" s="44" t="s">
        <v>27</v>
      </c>
      <c r="K76" s="5">
        <f t="shared" si="12"/>
        <v>24</v>
      </c>
      <c r="L76" s="83" t="s">
        <v>41</v>
      </c>
      <c r="M76" s="201">
        <v>536</v>
      </c>
      <c r="N76" s="227">
        <f t="shared" si="13"/>
        <v>350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146">
        <v>0</v>
      </c>
      <c r="I77" s="135">
        <v>10</v>
      </c>
      <c r="J77" s="44" t="s">
        <v>29</v>
      </c>
      <c r="K77" s="1"/>
      <c r="L77" t="s">
        <v>98</v>
      </c>
      <c r="M77" s="200">
        <v>56136</v>
      </c>
      <c r="N77" s="225">
        <f>SUM(H90)</f>
        <v>39542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5">
        <v>11</v>
      </c>
      <c r="J78" s="44" t="s">
        <v>30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18</v>
      </c>
      <c r="J79" s="44" t="s">
        <v>35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20</v>
      </c>
      <c r="J80" s="44" t="s">
        <v>37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46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46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6">
        <v>0</v>
      </c>
      <c r="I84" s="135">
        <v>29</v>
      </c>
      <c r="J84" s="44" t="s">
        <v>82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5">
        <f>SUM(H50:H89)</f>
        <v>39542</v>
      </c>
      <c r="I90" s="135"/>
      <c r="J90" s="5" t="s">
        <v>72</v>
      </c>
      <c r="Q90" s="1"/>
      <c r="R90" s="19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M23" sqref="M23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203" t="s">
        <v>114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140</v>
      </c>
      <c r="I3" s="5"/>
      <c r="J3" s="11" t="s">
        <v>21</v>
      </c>
      <c r="K3" s="133"/>
      <c r="L3" s="163" t="s">
        <v>141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35470</v>
      </c>
      <c r="I4" s="135">
        <v>33</v>
      </c>
      <c r="J4" s="136" t="s">
        <v>0</v>
      </c>
      <c r="K4" s="232">
        <f>SUM(I4)</f>
        <v>33</v>
      </c>
      <c r="L4" s="155">
        <v>46595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18409</v>
      </c>
      <c r="I5" s="135">
        <v>40</v>
      </c>
      <c r="J5" s="136" t="s">
        <v>2</v>
      </c>
      <c r="K5" s="232">
        <f aca="true" t="shared" si="0" ref="K5:K13">SUM(I5)</f>
        <v>40</v>
      </c>
      <c r="L5" s="164">
        <v>22262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14895</v>
      </c>
      <c r="I6" s="135">
        <v>34</v>
      </c>
      <c r="J6" s="136" t="s">
        <v>1</v>
      </c>
      <c r="K6" s="232">
        <f t="shared" si="0"/>
        <v>34</v>
      </c>
      <c r="L6" s="164">
        <v>19467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7631</v>
      </c>
      <c r="I7" s="135">
        <v>25</v>
      </c>
      <c r="J7" s="136" t="s">
        <v>42</v>
      </c>
      <c r="K7" s="232">
        <f t="shared" si="0"/>
        <v>25</v>
      </c>
      <c r="L7" s="164">
        <v>10124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6383</v>
      </c>
      <c r="I8" s="135">
        <v>24</v>
      </c>
      <c r="J8" s="136" t="s">
        <v>41</v>
      </c>
      <c r="K8" s="232">
        <f t="shared" si="0"/>
        <v>24</v>
      </c>
      <c r="L8" s="164">
        <v>6609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4776</v>
      </c>
      <c r="I9" s="135">
        <v>14</v>
      </c>
      <c r="J9" s="136" t="s">
        <v>32</v>
      </c>
      <c r="K9" s="232">
        <f t="shared" si="0"/>
        <v>14</v>
      </c>
      <c r="L9" s="164">
        <v>2915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2549</v>
      </c>
      <c r="I10" s="135">
        <v>13</v>
      </c>
      <c r="J10" s="136" t="s">
        <v>7</v>
      </c>
      <c r="K10" s="232">
        <f t="shared" si="0"/>
        <v>13</v>
      </c>
      <c r="L10" s="164">
        <v>6155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1920</v>
      </c>
      <c r="I11" s="135">
        <v>26</v>
      </c>
      <c r="J11" s="136" t="s">
        <v>43</v>
      </c>
      <c r="K11" s="232">
        <f t="shared" si="0"/>
        <v>26</v>
      </c>
      <c r="L11" s="164">
        <v>2246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1719</v>
      </c>
      <c r="I12" s="135">
        <v>36</v>
      </c>
      <c r="J12" s="136" t="s">
        <v>5</v>
      </c>
      <c r="K12" s="232">
        <f t="shared" si="0"/>
        <v>36</v>
      </c>
      <c r="L12" s="164">
        <v>908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50">
        <v>1501</v>
      </c>
      <c r="I13" s="266">
        <v>31</v>
      </c>
      <c r="J13" s="277" t="s">
        <v>48</v>
      </c>
      <c r="K13" s="232">
        <f t="shared" si="0"/>
        <v>31</v>
      </c>
      <c r="L13" s="165">
        <v>1476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1148</v>
      </c>
      <c r="I14" s="233">
        <v>22</v>
      </c>
      <c r="J14" s="278" t="s">
        <v>39</v>
      </c>
      <c r="K14" s="70" t="s">
        <v>9</v>
      </c>
      <c r="L14" s="33">
        <v>129471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1107</v>
      </c>
      <c r="I15" s="135">
        <v>9</v>
      </c>
      <c r="J15" s="136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1100</v>
      </c>
      <c r="I16" s="135">
        <v>12</v>
      </c>
      <c r="J16" s="136" t="s">
        <v>31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886</v>
      </c>
      <c r="I17" s="135">
        <v>17</v>
      </c>
      <c r="J17" s="136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4">
        <v>806</v>
      </c>
      <c r="I18" s="135">
        <v>21</v>
      </c>
      <c r="J18" s="136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389</v>
      </c>
      <c r="I19" s="135">
        <v>6</v>
      </c>
      <c r="J19" s="136" t="s">
        <v>25</v>
      </c>
      <c r="K19" s="1"/>
      <c r="L19" s="74" t="s">
        <v>114</v>
      </c>
      <c r="M19" s="156" t="s">
        <v>101</v>
      </c>
      <c r="N19" s="59" t="s">
        <v>124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281</v>
      </c>
      <c r="I20" s="135">
        <v>20</v>
      </c>
      <c r="J20" s="136" t="s">
        <v>37</v>
      </c>
      <c r="K20" s="232">
        <f>SUM(I4)</f>
        <v>33</v>
      </c>
      <c r="L20" s="136" t="s">
        <v>0</v>
      </c>
      <c r="M20" s="157">
        <v>44673</v>
      </c>
      <c r="N20" s="222">
        <f>SUM(H4)</f>
        <v>35470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142</v>
      </c>
      <c r="D21" s="88" t="s">
        <v>143</v>
      </c>
      <c r="E21" s="88" t="s">
        <v>75</v>
      </c>
      <c r="F21" s="88" t="s">
        <v>74</v>
      </c>
      <c r="G21" s="89" t="s">
        <v>76</v>
      </c>
      <c r="H21" s="146">
        <v>181</v>
      </c>
      <c r="I21" s="135">
        <v>32</v>
      </c>
      <c r="J21" s="136" t="s">
        <v>49</v>
      </c>
      <c r="K21" s="232">
        <f aca="true" t="shared" si="1" ref="K21:K29">SUM(I5)</f>
        <v>40</v>
      </c>
      <c r="L21" s="136" t="s">
        <v>2</v>
      </c>
      <c r="M21" s="158">
        <v>18530</v>
      </c>
      <c r="N21" s="222">
        <f aca="true" t="shared" si="2" ref="N21:N29">SUM(H5)</f>
        <v>18409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87" t="s">
        <v>0</v>
      </c>
      <c r="C22" s="60">
        <f>SUM(H4)</f>
        <v>35470</v>
      </c>
      <c r="D22" s="171">
        <f>SUM(L4)</f>
        <v>46595</v>
      </c>
      <c r="E22" s="84">
        <f aca="true" t="shared" si="3" ref="E22:E31">SUM(N20/M20*100)</f>
        <v>79.39918966713675</v>
      </c>
      <c r="F22" s="75">
        <f aca="true" t="shared" si="4" ref="F22:F32">SUM(C22/D22*100)</f>
        <v>76.12404764459706</v>
      </c>
      <c r="G22" s="91"/>
      <c r="H22" s="146">
        <v>169</v>
      </c>
      <c r="I22" s="135">
        <v>15</v>
      </c>
      <c r="J22" s="136" t="s">
        <v>33</v>
      </c>
      <c r="K22" s="232">
        <f t="shared" si="1"/>
        <v>34</v>
      </c>
      <c r="L22" s="136" t="s">
        <v>1</v>
      </c>
      <c r="M22" s="158">
        <v>15145</v>
      </c>
      <c r="N22" s="222">
        <f t="shared" si="2"/>
        <v>14895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87" t="s">
        <v>2</v>
      </c>
      <c r="C23" s="60">
        <f aca="true" t="shared" si="5" ref="C23:C31">SUM(H5)</f>
        <v>18409</v>
      </c>
      <c r="D23" s="171">
        <f aca="true" t="shared" si="6" ref="D23:D31">SUM(L5)</f>
        <v>22262</v>
      </c>
      <c r="E23" s="84">
        <f t="shared" si="3"/>
        <v>99.34700485698866</v>
      </c>
      <c r="F23" s="75">
        <f t="shared" si="4"/>
        <v>82.69248045997665</v>
      </c>
      <c r="G23" s="91"/>
      <c r="H23" s="146">
        <v>141</v>
      </c>
      <c r="I23" s="135">
        <v>38</v>
      </c>
      <c r="J23" s="136" t="s">
        <v>52</v>
      </c>
      <c r="K23" s="232">
        <f t="shared" si="1"/>
        <v>25</v>
      </c>
      <c r="L23" s="136" t="s">
        <v>42</v>
      </c>
      <c r="M23" s="158">
        <v>6156</v>
      </c>
      <c r="N23" s="222">
        <f t="shared" si="2"/>
        <v>7631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87" t="s">
        <v>1</v>
      </c>
      <c r="C24" s="60">
        <f t="shared" si="5"/>
        <v>14895</v>
      </c>
      <c r="D24" s="171">
        <f t="shared" si="6"/>
        <v>19467</v>
      </c>
      <c r="E24" s="84">
        <f t="shared" si="3"/>
        <v>98.34929019478376</v>
      </c>
      <c r="F24" s="75">
        <f t="shared" si="4"/>
        <v>76.51410078594544</v>
      </c>
      <c r="G24" s="91"/>
      <c r="H24" s="146">
        <v>128</v>
      </c>
      <c r="I24" s="135">
        <v>29</v>
      </c>
      <c r="J24" s="136" t="s">
        <v>81</v>
      </c>
      <c r="K24" s="232">
        <f t="shared" si="1"/>
        <v>24</v>
      </c>
      <c r="L24" s="136" t="s">
        <v>41</v>
      </c>
      <c r="M24" s="158">
        <v>7684</v>
      </c>
      <c r="N24" s="222">
        <f t="shared" si="2"/>
        <v>6383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87" t="s">
        <v>42</v>
      </c>
      <c r="C25" s="60">
        <f t="shared" si="5"/>
        <v>7631</v>
      </c>
      <c r="D25" s="171">
        <f t="shared" si="6"/>
        <v>10124</v>
      </c>
      <c r="E25" s="84">
        <f t="shared" si="3"/>
        <v>123.96036387264458</v>
      </c>
      <c r="F25" s="75">
        <f t="shared" si="4"/>
        <v>75.37534571315686</v>
      </c>
      <c r="G25" s="91"/>
      <c r="H25" s="146">
        <v>110</v>
      </c>
      <c r="I25" s="135">
        <v>39</v>
      </c>
      <c r="J25" s="136" t="s">
        <v>53</v>
      </c>
      <c r="K25" s="232">
        <f t="shared" si="1"/>
        <v>14</v>
      </c>
      <c r="L25" s="136" t="s">
        <v>32</v>
      </c>
      <c r="M25" s="158">
        <v>4196</v>
      </c>
      <c r="N25" s="222">
        <f t="shared" si="2"/>
        <v>4776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87" t="s">
        <v>41</v>
      </c>
      <c r="C26" s="60">
        <f t="shared" si="5"/>
        <v>6383</v>
      </c>
      <c r="D26" s="171">
        <f t="shared" si="6"/>
        <v>6609</v>
      </c>
      <c r="E26" s="84">
        <f t="shared" si="3"/>
        <v>83.06871421134827</v>
      </c>
      <c r="F26" s="75">
        <f t="shared" si="4"/>
        <v>96.58042063852322</v>
      </c>
      <c r="G26" s="101"/>
      <c r="H26" s="146">
        <v>108</v>
      </c>
      <c r="I26" s="135">
        <v>18</v>
      </c>
      <c r="J26" s="136" t="s">
        <v>35</v>
      </c>
      <c r="K26" s="232">
        <f t="shared" si="1"/>
        <v>13</v>
      </c>
      <c r="L26" s="136" t="s">
        <v>7</v>
      </c>
      <c r="M26" s="158">
        <v>4865</v>
      </c>
      <c r="N26" s="222">
        <f t="shared" si="2"/>
        <v>2549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87" t="s">
        <v>32</v>
      </c>
      <c r="C27" s="60">
        <f t="shared" si="5"/>
        <v>4776</v>
      </c>
      <c r="D27" s="171">
        <f t="shared" si="6"/>
        <v>2915</v>
      </c>
      <c r="E27" s="84">
        <f t="shared" si="3"/>
        <v>113.82268827454718</v>
      </c>
      <c r="F27" s="75">
        <f t="shared" si="4"/>
        <v>163.84219554030875</v>
      </c>
      <c r="G27" s="105"/>
      <c r="H27" s="146">
        <v>84</v>
      </c>
      <c r="I27" s="135">
        <v>11</v>
      </c>
      <c r="J27" s="136" t="s">
        <v>30</v>
      </c>
      <c r="K27" s="232">
        <f t="shared" si="1"/>
        <v>26</v>
      </c>
      <c r="L27" s="136" t="s">
        <v>43</v>
      </c>
      <c r="M27" s="158">
        <v>1881</v>
      </c>
      <c r="N27" s="222">
        <f t="shared" si="2"/>
        <v>1920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87" t="s">
        <v>7</v>
      </c>
      <c r="C28" s="60">
        <f t="shared" si="5"/>
        <v>2549</v>
      </c>
      <c r="D28" s="171">
        <f t="shared" si="6"/>
        <v>6155</v>
      </c>
      <c r="E28" s="84">
        <f t="shared" si="3"/>
        <v>52.39465570400822</v>
      </c>
      <c r="F28" s="75">
        <f t="shared" si="4"/>
        <v>41.41348497156783</v>
      </c>
      <c r="G28" s="91"/>
      <c r="H28" s="146">
        <v>61</v>
      </c>
      <c r="I28" s="135">
        <v>1</v>
      </c>
      <c r="J28" s="136" t="s">
        <v>4</v>
      </c>
      <c r="K28" s="232">
        <f t="shared" si="1"/>
        <v>36</v>
      </c>
      <c r="L28" s="136" t="s">
        <v>5</v>
      </c>
      <c r="M28" s="158">
        <v>625</v>
      </c>
      <c r="N28" s="222">
        <f t="shared" si="2"/>
        <v>1719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87" t="s">
        <v>43</v>
      </c>
      <c r="C29" s="60">
        <f t="shared" si="5"/>
        <v>1920</v>
      </c>
      <c r="D29" s="171">
        <f t="shared" si="6"/>
        <v>2246</v>
      </c>
      <c r="E29" s="84">
        <f t="shared" si="3"/>
        <v>102.07336523125996</v>
      </c>
      <c r="F29" s="75">
        <f t="shared" si="4"/>
        <v>85.48530721282279</v>
      </c>
      <c r="G29" s="102"/>
      <c r="H29" s="146">
        <v>24</v>
      </c>
      <c r="I29" s="135">
        <v>16</v>
      </c>
      <c r="J29" s="136" t="s">
        <v>3</v>
      </c>
      <c r="K29" s="232">
        <f t="shared" si="1"/>
        <v>31</v>
      </c>
      <c r="L29" s="277" t="s">
        <v>48</v>
      </c>
      <c r="M29" s="167">
        <v>877</v>
      </c>
      <c r="N29" s="222">
        <f t="shared" si="2"/>
        <v>1501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87" t="s">
        <v>5</v>
      </c>
      <c r="C30" s="60">
        <f t="shared" si="5"/>
        <v>1719</v>
      </c>
      <c r="D30" s="171">
        <f t="shared" si="6"/>
        <v>908</v>
      </c>
      <c r="E30" s="84">
        <f t="shared" si="3"/>
        <v>275.04</v>
      </c>
      <c r="F30" s="75">
        <f t="shared" si="4"/>
        <v>189.31718061674007</v>
      </c>
      <c r="G30" s="101"/>
      <c r="H30" s="146">
        <v>2</v>
      </c>
      <c r="I30" s="135">
        <v>23</v>
      </c>
      <c r="J30" s="136" t="s">
        <v>40</v>
      </c>
      <c r="K30" s="1"/>
      <c r="L30" t="s">
        <v>98</v>
      </c>
      <c r="M30" s="69">
        <v>116946</v>
      </c>
      <c r="N30" s="231">
        <f>SUM(H44)</f>
        <v>101978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94" t="s">
        <v>48</v>
      </c>
      <c r="C31" s="60">
        <f t="shared" si="5"/>
        <v>1501</v>
      </c>
      <c r="D31" s="171">
        <f t="shared" si="6"/>
        <v>1476</v>
      </c>
      <c r="E31" s="85">
        <f t="shared" si="3"/>
        <v>171.15165336374002</v>
      </c>
      <c r="F31" s="92">
        <f t="shared" si="4"/>
        <v>101.69376693766938</v>
      </c>
      <c r="G31" s="104"/>
      <c r="H31" s="146">
        <v>0</v>
      </c>
      <c r="I31" s="135">
        <v>2</v>
      </c>
      <c r="J31" s="136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87</v>
      </c>
      <c r="C32" s="96">
        <f>SUM(H44)</f>
        <v>101978</v>
      </c>
      <c r="D32" s="96">
        <f>SUM(L14)</f>
        <v>129471</v>
      </c>
      <c r="E32" s="97">
        <f>SUM(N30/M30*100)</f>
        <v>87.20093034391941</v>
      </c>
      <c r="F32" s="92">
        <f t="shared" si="4"/>
        <v>78.76512887055789</v>
      </c>
      <c r="G32" s="100"/>
      <c r="H32" s="147">
        <v>0</v>
      </c>
      <c r="I32" s="135">
        <v>3</v>
      </c>
      <c r="J32" s="136" t="s">
        <v>22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4</v>
      </c>
      <c r="J33" s="136" t="s">
        <v>23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4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5">
        <f>SUM(H4:H43)</f>
        <v>101978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99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144</v>
      </c>
      <c r="I49" s="5"/>
      <c r="J49" s="11" t="s">
        <v>21</v>
      </c>
      <c r="K49" s="172"/>
      <c r="L49" s="162" t="s">
        <v>145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30703</v>
      </c>
      <c r="I50" s="135">
        <v>26</v>
      </c>
      <c r="J50" s="10" t="s">
        <v>43</v>
      </c>
      <c r="K50" s="235">
        <f>SUM(I50)</f>
        <v>26</v>
      </c>
      <c r="L50" s="153">
        <v>25529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23208</v>
      </c>
      <c r="I51" s="135">
        <v>16</v>
      </c>
      <c r="J51" s="10" t="s">
        <v>3</v>
      </c>
      <c r="K51" s="235">
        <f aca="true" t="shared" si="7" ref="K51:K59">SUM(I51)</f>
        <v>16</v>
      </c>
      <c r="L51" s="166">
        <v>21976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13890</v>
      </c>
      <c r="I52" s="135">
        <v>17</v>
      </c>
      <c r="J52" s="10" t="s">
        <v>34</v>
      </c>
      <c r="K52" s="235">
        <f t="shared" si="7"/>
        <v>17</v>
      </c>
      <c r="L52" s="166">
        <v>7560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11165</v>
      </c>
      <c r="I53" s="135">
        <v>38</v>
      </c>
      <c r="J53" s="10" t="s">
        <v>52</v>
      </c>
      <c r="K53" s="235">
        <f t="shared" si="7"/>
        <v>38</v>
      </c>
      <c r="L53" s="166">
        <v>5812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142</v>
      </c>
      <c r="D54" s="88" t="s">
        <v>143</v>
      </c>
      <c r="E54" s="88" t="s">
        <v>75</v>
      </c>
      <c r="F54" s="88" t="s">
        <v>74</v>
      </c>
      <c r="G54" s="89" t="s">
        <v>76</v>
      </c>
      <c r="H54" s="146">
        <v>10911</v>
      </c>
      <c r="I54" s="135">
        <v>36</v>
      </c>
      <c r="J54" s="10" t="s">
        <v>5</v>
      </c>
      <c r="K54" s="235">
        <f t="shared" si="7"/>
        <v>36</v>
      </c>
      <c r="L54" s="166">
        <v>12675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86" t="s">
        <v>43</v>
      </c>
      <c r="C55" s="60">
        <f>SUM(H50)</f>
        <v>30703</v>
      </c>
      <c r="D55" s="9">
        <f>SUM(L50)</f>
        <v>25529</v>
      </c>
      <c r="E55" s="75">
        <f>SUM(N66/M66*100)</f>
        <v>107.25189506410034</v>
      </c>
      <c r="F55" s="75">
        <f aca="true" t="shared" si="8" ref="F55:F65">SUM(C55/D55*100)</f>
        <v>120.26714716596811</v>
      </c>
      <c r="G55" s="91"/>
      <c r="H55" s="146">
        <v>10570</v>
      </c>
      <c r="I55" s="135">
        <v>33</v>
      </c>
      <c r="J55" s="10" t="s">
        <v>0</v>
      </c>
      <c r="K55" s="235">
        <f t="shared" si="7"/>
        <v>33</v>
      </c>
      <c r="L55" s="166">
        <v>7620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86" t="s">
        <v>3</v>
      </c>
      <c r="C56" s="60">
        <f aca="true" t="shared" si="9" ref="C56:C64">SUM(H51)</f>
        <v>23208</v>
      </c>
      <c r="D56" s="9">
        <f aca="true" t="shared" si="10" ref="D56:D64">SUM(L51)</f>
        <v>21976</v>
      </c>
      <c r="E56" s="75">
        <f aca="true" t="shared" si="11" ref="E56:E65">SUM(N67/M67*100)</f>
        <v>80.670165803469</v>
      </c>
      <c r="F56" s="75">
        <f t="shared" si="8"/>
        <v>105.60611576265015</v>
      </c>
      <c r="G56" s="91"/>
      <c r="H56" s="146">
        <v>8999</v>
      </c>
      <c r="I56" s="135">
        <v>24</v>
      </c>
      <c r="J56" s="10" t="s">
        <v>41</v>
      </c>
      <c r="K56" s="235">
        <f t="shared" si="7"/>
        <v>24</v>
      </c>
      <c r="L56" s="166">
        <v>7468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86" t="s">
        <v>34</v>
      </c>
      <c r="C57" s="60">
        <f t="shared" si="9"/>
        <v>13890</v>
      </c>
      <c r="D57" s="9">
        <f t="shared" si="10"/>
        <v>7560</v>
      </c>
      <c r="E57" s="75">
        <f t="shared" si="11"/>
        <v>86.38059701492537</v>
      </c>
      <c r="F57" s="75">
        <f t="shared" si="8"/>
        <v>183.73015873015873</v>
      </c>
      <c r="G57" s="91"/>
      <c r="H57" s="146">
        <v>7384</v>
      </c>
      <c r="I57" s="135">
        <v>40</v>
      </c>
      <c r="J57" s="10" t="s">
        <v>2</v>
      </c>
      <c r="K57" s="235">
        <f t="shared" si="7"/>
        <v>40</v>
      </c>
      <c r="L57" s="166">
        <v>6117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86" t="s">
        <v>52</v>
      </c>
      <c r="C58" s="60">
        <f t="shared" si="9"/>
        <v>11165</v>
      </c>
      <c r="D58" s="9">
        <f t="shared" si="10"/>
        <v>5812</v>
      </c>
      <c r="E58" s="75">
        <f t="shared" si="11"/>
        <v>107.31449442522107</v>
      </c>
      <c r="F58" s="75">
        <f t="shared" si="8"/>
        <v>192.1025464556091</v>
      </c>
      <c r="G58" s="91"/>
      <c r="H58" s="279">
        <v>3871</v>
      </c>
      <c r="I58" s="274">
        <v>30</v>
      </c>
      <c r="J58" s="132" t="s">
        <v>116</v>
      </c>
      <c r="K58" s="235">
        <f t="shared" si="7"/>
        <v>30</v>
      </c>
      <c r="L58" s="166">
        <v>3802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86" t="s">
        <v>5</v>
      </c>
      <c r="C59" s="60">
        <f t="shared" si="9"/>
        <v>10911</v>
      </c>
      <c r="D59" s="9">
        <f t="shared" si="10"/>
        <v>12675</v>
      </c>
      <c r="E59" s="75">
        <f t="shared" si="11"/>
        <v>96.15757468934521</v>
      </c>
      <c r="F59" s="75">
        <f t="shared" si="8"/>
        <v>86.08284023668638</v>
      </c>
      <c r="G59" s="101"/>
      <c r="H59" s="267">
        <v>3587</v>
      </c>
      <c r="I59" s="266">
        <v>37</v>
      </c>
      <c r="J59" s="80" t="s">
        <v>51</v>
      </c>
      <c r="K59" s="235">
        <f t="shared" si="7"/>
        <v>37</v>
      </c>
      <c r="L59" s="187">
        <v>3962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86" t="s">
        <v>0</v>
      </c>
      <c r="C60" s="60">
        <f t="shared" si="9"/>
        <v>10570</v>
      </c>
      <c r="D60" s="9">
        <f t="shared" si="10"/>
        <v>7620</v>
      </c>
      <c r="E60" s="75">
        <f t="shared" si="11"/>
        <v>66.32364936939197</v>
      </c>
      <c r="F60" s="75">
        <f t="shared" si="8"/>
        <v>138.71391076115484</v>
      </c>
      <c r="G60" s="91"/>
      <c r="H60" s="146">
        <v>3090</v>
      </c>
      <c r="I60" s="233">
        <v>14</v>
      </c>
      <c r="J60" s="79" t="s">
        <v>32</v>
      </c>
      <c r="K60" s="133" t="s">
        <v>9</v>
      </c>
      <c r="L60" s="60">
        <v>118239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86" t="s">
        <v>41</v>
      </c>
      <c r="C61" s="60">
        <f t="shared" si="9"/>
        <v>8999</v>
      </c>
      <c r="D61" s="9">
        <f t="shared" si="10"/>
        <v>7468</v>
      </c>
      <c r="E61" s="75">
        <f t="shared" si="11"/>
        <v>107.75954975452042</v>
      </c>
      <c r="F61" s="75">
        <f t="shared" si="8"/>
        <v>120.5008034279593</v>
      </c>
      <c r="G61" s="91"/>
      <c r="H61" s="146">
        <v>2170</v>
      </c>
      <c r="I61" s="5">
        <v>15</v>
      </c>
      <c r="J61" s="10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86" t="s">
        <v>2</v>
      </c>
      <c r="C62" s="60">
        <f t="shared" si="9"/>
        <v>7384</v>
      </c>
      <c r="D62" s="9">
        <f t="shared" si="10"/>
        <v>6117</v>
      </c>
      <c r="E62" s="75">
        <f t="shared" si="11"/>
        <v>79.17649581814283</v>
      </c>
      <c r="F62" s="75">
        <f t="shared" si="8"/>
        <v>120.7127676965833</v>
      </c>
      <c r="G62" s="102"/>
      <c r="H62" s="146">
        <v>2020</v>
      </c>
      <c r="I62" s="5">
        <v>25</v>
      </c>
      <c r="J62" s="10" t="s">
        <v>42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91" t="s">
        <v>244</v>
      </c>
      <c r="C63" s="60">
        <f t="shared" si="9"/>
        <v>3871</v>
      </c>
      <c r="D63" s="9">
        <f t="shared" si="10"/>
        <v>3802</v>
      </c>
      <c r="E63" s="75">
        <f t="shared" si="11"/>
        <v>93.43470914796042</v>
      </c>
      <c r="F63" s="75">
        <f t="shared" si="8"/>
        <v>101.81483429773803</v>
      </c>
      <c r="G63" s="101"/>
      <c r="H63" s="146">
        <v>1916</v>
      </c>
      <c r="I63" s="135">
        <v>35</v>
      </c>
      <c r="J63" s="10" t="s">
        <v>50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92" t="s">
        <v>51</v>
      </c>
      <c r="C64" s="60">
        <f t="shared" si="9"/>
        <v>3587</v>
      </c>
      <c r="D64" s="9">
        <f t="shared" si="10"/>
        <v>3962</v>
      </c>
      <c r="E64" s="86">
        <f t="shared" si="11"/>
        <v>81.35631662508506</v>
      </c>
      <c r="F64" s="86">
        <f t="shared" si="8"/>
        <v>90.53508329126704</v>
      </c>
      <c r="G64" s="104"/>
      <c r="H64" s="234">
        <v>1640</v>
      </c>
      <c r="I64" s="135">
        <v>34</v>
      </c>
      <c r="J64" s="10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84</v>
      </c>
      <c r="C65" s="96">
        <f>SUM(H90)</f>
        <v>139132</v>
      </c>
      <c r="D65" s="96">
        <f>SUM(L60)</f>
        <v>118239</v>
      </c>
      <c r="E65" s="99">
        <f t="shared" si="11"/>
        <v>91.29336421677023</v>
      </c>
      <c r="F65" s="99">
        <f t="shared" si="8"/>
        <v>117.67014267712005</v>
      </c>
      <c r="G65" s="100"/>
      <c r="H65" s="147">
        <v>1105</v>
      </c>
      <c r="I65" s="135">
        <v>29</v>
      </c>
      <c r="J65" s="10" t="s">
        <v>81</v>
      </c>
      <c r="K65" s="1"/>
      <c r="L65" s="74" t="s">
        <v>100</v>
      </c>
      <c r="M65" s="292" t="s">
        <v>156</v>
      </c>
      <c r="N65" t="s">
        <v>124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895</v>
      </c>
      <c r="I66" s="5">
        <v>1</v>
      </c>
      <c r="J66" s="10" t="s">
        <v>4</v>
      </c>
      <c r="K66" s="223">
        <f>SUM(I50)</f>
        <v>26</v>
      </c>
      <c r="L66" s="10" t="s">
        <v>43</v>
      </c>
      <c r="M66" s="289">
        <v>28627</v>
      </c>
      <c r="N66" s="227">
        <f>SUM(H50)</f>
        <v>30703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638</v>
      </c>
      <c r="I67" s="5">
        <v>9</v>
      </c>
      <c r="J67" s="10" t="s">
        <v>28</v>
      </c>
      <c r="K67" s="223">
        <f aca="true" t="shared" si="12" ref="K67:K75">SUM(I51)</f>
        <v>16</v>
      </c>
      <c r="L67" s="10" t="s">
        <v>3</v>
      </c>
      <c r="M67" s="290">
        <v>28769</v>
      </c>
      <c r="N67" s="227">
        <f aca="true" t="shared" si="13" ref="N67:N75">SUM(H51)</f>
        <v>23208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330</v>
      </c>
      <c r="I68" s="5">
        <v>28</v>
      </c>
      <c r="J68" s="10" t="s">
        <v>45</v>
      </c>
      <c r="K68" s="223">
        <f t="shared" si="12"/>
        <v>17</v>
      </c>
      <c r="L68" s="10" t="s">
        <v>34</v>
      </c>
      <c r="M68" s="290">
        <v>16080</v>
      </c>
      <c r="N68" s="227">
        <f t="shared" si="13"/>
        <v>13890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319</v>
      </c>
      <c r="I69" s="5">
        <v>13</v>
      </c>
      <c r="J69" s="10" t="s">
        <v>7</v>
      </c>
      <c r="K69" s="223">
        <f t="shared" si="12"/>
        <v>38</v>
      </c>
      <c r="L69" s="10" t="s">
        <v>52</v>
      </c>
      <c r="M69" s="290">
        <v>10404</v>
      </c>
      <c r="N69" s="227">
        <f t="shared" si="13"/>
        <v>11165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279</v>
      </c>
      <c r="I70" s="5">
        <v>21</v>
      </c>
      <c r="J70" s="10" t="s">
        <v>38</v>
      </c>
      <c r="K70" s="223">
        <f t="shared" si="12"/>
        <v>36</v>
      </c>
      <c r="L70" s="10" t="s">
        <v>5</v>
      </c>
      <c r="M70" s="290">
        <v>11347</v>
      </c>
      <c r="N70" s="227">
        <f t="shared" si="13"/>
        <v>10911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163</v>
      </c>
      <c r="I71" s="5">
        <v>22</v>
      </c>
      <c r="J71" s="10" t="s">
        <v>39</v>
      </c>
      <c r="K71" s="223">
        <f t="shared" si="12"/>
        <v>33</v>
      </c>
      <c r="L71" s="10" t="s">
        <v>0</v>
      </c>
      <c r="M71" s="290">
        <v>15937</v>
      </c>
      <c r="N71" s="227">
        <f t="shared" si="13"/>
        <v>10570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95</v>
      </c>
      <c r="I72" s="5">
        <v>4</v>
      </c>
      <c r="J72" s="10" t="s">
        <v>23</v>
      </c>
      <c r="K72" s="223">
        <f t="shared" si="12"/>
        <v>24</v>
      </c>
      <c r="L72" s="10" t="s">
        <v>41</v>
      </c>
      <c r="M72" s="290">
        <v>8351</v>
      </c>
      <c r="N72" s="227">
        <f t="shared" si="13"/>
        <v>8999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43</v>
      </c>
      <c r="I73" s="5">
        <v>27</v>
      </c>
      <c r="J73" s="10" t="s">
        <v>44</v>
      </c>
      <c r="K73" s="223">
        <f t="shared" si="12"/>
        <v>40</v>
      </c>
      <c r="L73" s="10" t="s">
        <v>2</v>
      </c>
      <c r="M73" s="290">
        <v>9326</v>
      </c>
      <c r="N73" s="227">
        <f t="shared" si="13"/>
        <v>7384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42</v>
      </c>
      <c r="I74" s="135">
        <v>12</v>
      </c>
      <c r="J74" s="136" t="s">
        <v>31</v>
      </c>
      <c r="K74" s="223">
        <f t="shared" si="12"/>
        <v>30</v>
      </c>
      <c r="L74" s="132" t="s">
        <v>116</v>
      </c>
      <c r="M74" s="290">
        <v>4143</v>
      </c>
      <c r="N74" s="227">
        <f t="shared" si="13"/>
        <v>3871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41</v>
      </c>
      <c r="I75" s="5">
        <v>23</v>
      </c>
      <c r="J75" s="10" t="s">
        <v>40</v>
      </c>
      <c r="K75" s="223">
        <f t="shared" si="12"/>
        <v>37</v>
      </c>
      <c r="L75" s="80" t="s">
        <v>51</v>
      </c>
      <c r="M75" s="291">
        <v>4409</v>
      </c>
      <c r="N75" s="227">
        <f t="shared" si="13"/>
        <v>3587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27</v>
      </c>
      <c r="I76" s="5">
        <v>19</v>
      </c>
      <c r="J76" s="10" t="s">
        <v>36</v>
      </c>
      <c r="K76" s="5"/>
      <c r="L76" s="5" t="s">
        <v>98</v>
      </c>
      <c r="M76" s="296">
        <v>152401</v>
      </c>
      <c r="N76" s="225">
        <f>SUM(H90)</f>
        <v>139132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20</v>
      </c>
      <c r="I77" s="5">
        <v>39</v>
      </c>
      <c r="J77" s="10" t="s">
        <v>53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7</v>
      </c>
      <c r="I78" s="5">
        <v>11</v>
      </c>
      <c r="J78" s="10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2</v>
      </c>
      <c r="I79" s="5">
        <v>5</v>
      </c>
      <c r="J79" s="10" t="s">
        <v>24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4">
        <v>2</v>
      </c>
      <c r="I80" s="5">
        <v>20</v>
      </c>
      <c r="J80" s="10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2</v>
      </c>
      <c r="J81" s="10" t="s">
        <v>6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3</v>
      </c>
      <c r="J82" s="10" t="s">
        <v>22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6</v>
      </c>
      <c r="J83" s="10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7</v>
      </c>
      <c r="J84" s="10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8</v>
      </c>
      <c r="J85" s="10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5">
        <v>10</v>
      </c>
      <c r="J86" s="10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5">
        <f>SUM(H50:H89)</f>
        <v>139132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H12" sqref="H12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28" t="s">
        <v>266</v>
      </c>
      <c r="B1" s="428"/>
      <c r="C1" s="428"/>
      <c r="D1" s="428"/>
      <c r="E1" s="428"/>
      <c r="F1" s="428"/>
      <c r="G1" s="428"/>
      <c r="I1" s="179" t="s">
        <v>108</v>
      </c>
    </row>
    <row r="2" spans="1:12" ht="13.5">
      <c r="A2" s="1"/>
      <c r="B2" s="1"/>
      <c r="C2" s="1"/>
      <c r="D2" s="1"/>
      <c r="E2" s="1"/>
      <c r="F2" s="1"/>
      <c r="G2" s="1"/>
      <c r="I2" s="220" t="s">
        <v>146</v>
      </c>
      <c r="J2" s="294" t="s">
        <v>158</v>
      </c>
      <c r="K2" s="293" t="s">
        <v>147</v>
      </c>
      <c r="L2" s="288" t="s">
        <v>157</v>
      </c>
    </row>
    <row r="3" spans="9:12" ht="13.5">
      <c r="I3" s="44" t="s">
        <v>130</v>
      </c>
      <c r="J3" s="224">
        <v>229779</v>
      </c>
      <c r="K3" s="44" t="s">
        <v>130</v>
      </c>
      <c r="L3" s="239">
        <v>226149</v>
      </c>
    </row>
    <row r="4" spans="9:12" ht="13.5">
      <c r="I4" s="44" t="s">
        <v>241</v>
      </c>
      <c r="J4" s="224">
        <v>82717</v>
      </c>
      <c r="K4" s="44" t="s">
        <v>241</v>
      </c>
      <c r="L4" s="239">
        <v>84856</v>
      </c>
    </row>
    <row r="5" spans="9:12" ht="13.5">
      <c r="I5" s="44" t="s">
        <v>153</v>
      </c>
      <c r="J5" s="224">
        <v>79260</v>
      </c>
      <c r="K5" s="44" t="s">
        <v>153</v>
      </c>
      <c r="L5" s="239">
        <v>79609</v>
      </c>
    </row>
    <row r="6" spans="9:12" ht="13.5">
      <c r="I6" s="44" t="s">
        <v>246</v>
      </c>
      <c r="J6" s="224">
        <v>71535</v>
      </c>
      <c r="K6" s="44" t="s">
        <v>246</v>
      </c>
      <c r="L6" s="239">
        <v>77932</v>
      </c>
    </row>
    <row r="7" spans="9:12" ht="13.5">
      <c r="I7" s="44" t="s">
        <v>79</v>
      </c>
      <c r="J7" s="224">
        <v>63580</v>
      </c>
      <c r="K7" s="44" t="s">
        <v>79</v>
      </c>
      <c r="L7" s="239">
        <v>70500</v>
      </c>
    </row>
    <row r="8" spans="9:12" ht="13.5">
      <c r="I8" s="44" t="s">
        <v>163</v>
      </c>
      <c r="J8" s="224">
        <v>59999</v>
      </c>
      <c r="K8" s="44" t="s">
        <v>163</v>
      </c>
      <c r="L8" s="239">
        <v>58897</v>
      </c>
    </row>
    <row r="9" spans="9:12" ht="13.5">
      <c r="I9" s="44" t="s">
        <v>245</v>
      </c>
      <c r="J9" s="224">
        <v>52418</v>
      </c>
      <c r="K9" s="44" t="s">
        <v>245</v>
      </c>
      <c r="L9" s="239">
        <v>52097</v>
      </c>
    </row>
    <row r="10" spans="9:12" ht="13.5">
      <c r="I10" s="44" t="s">
        <v>164</v>
      </c>
      <c r="J10" s="224">
        <v>51612</v>
      </c>
      <c r="K10" s="44" t="s">
        <v>164</v>
      </c>
      <c r="L10" s="239">
        <v>74008</v>
      </c>
    </row>
    <row r="11" spans="9:12" ht="13.5">
      <c r="I11" s="117" t="s">
        <v>78</v>
      </c>
      <c r="J11" s="224">
        <v>46993</v>
      </c>
      <c r="K11" s="117" t="s">
        <v>78</v>
      </c>
      <c r="L11" s="239">
        <v>47172</v>
      </c>
    </row>
    <row r="12" spans="9:12" ht="14.25" thickBot="1">
      <c r="I12" s="117" t="s">
        <v>267</v>
      </c>
      <c r="J12" s="236">
        <v>44608</v>
      </c>
      <c r="K12" s="117" t="s">
        <v>267</v>
      </c>
      <c r="L12" s="240">
        <v>37676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42">
        <v>1097373</v>
      </c>
      <c r="K13" s="39" t="s">
        <v>19</v>
      </c>
      <c r="L13" s="244">
        <v>1138944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148</v>
      </c>
      <c r="K23" t="s">
        <v>149</v>
      </c>
      <c r="L23" s="24" t="s">
        <v>101</v>
      </c>
      <c r="M23" s="8"/>
    </row>
    <row r="24" spans="9:14" ht="13.5">
      <c r="I24" s="224">
        <f>SUM(J3)</f>
        <v>229779</v>
      </c>
      <c r="J24" s="44" t="s">
        <v>130</v>
      </c>
      <c r="K24" s="224">
        <f>SUM(I24)</f>
        <v>229779</v>
      </c>
      <c r="L24" s="269">
        <v>212738</v>
      </c>
      <c r="M24" s="173"/>
      <c r="N24" s="1"/>
    </row>
    <row r="25" spans="9:14" ht="13.5">
      <c r="I25" s="224">
        <f aca="true" t="shared" si="0" ref="I25:I33">SUM(J4)</f>
        <v>82717</v>
      </c>
      <c r="J25" s="44" t="s">
        <v>241</v>
      </c>
      <c r="K25" s="224">
        <f aca="true" t="shared" si="1" ref="K25:K33">SUM(I25)</f>
        <v>82717</v>
      </c>
      <c r="L25" s="269">
        <v>81421</v>
      </c>
      <c r="M25" s="251"/>
      <c r="N25" s="1"/>
    </row>
    <row r="26" spans="9:14" ht="13.5">
      <c r="I26" s="224">
        <f t="shared" si="0"/>
        <v>79260</v>
      </c>
      <c r="J26" s="44" t="s">
        <v>153</v>
      </c>
      <c r="K26" s="224">
        <f t="shared" si="1"/>
        <v>79260</v>
      </c>
      <c r="L26" s="269">
        <v>81639</v>
      </c>
      <c r="M26" s="173"/>
      <c r="N26" s="1"/>
    </row>
    <row r="27" spans="9:14" ht="13.5">
      <c r="I27" s="224">
        <f t="shared" si="0"/>
        <v>71535</v>
      </c>
      <c r="J27" s="44" t="s">
        <v>246</v>
      </c>
      <c r="K27" s="224">
        <f t="shared" si="1"/>
        <v>71535</v>
      </c>
      <c r="L27" s="269">
        <v>92795</v>
      </c>
      <c r="M27" s="173"/>
      <c r="N27" s="1"/>
    </row>
    <row r="28" spans="9:14" ht="13.5">
      <c r="I28" s="224">
        <f t="shared" si="0"/>
        <v>63580</v>
      </c>
      <c r="J28" s="44" t="s">
        <v>79</v>
      </c>
      <c r="K28" s="224">
        <f t="shared" si="1"/>
        <v>63580</v>
      </c>
      <c r="L28" s="269">
        <v>67171</v>
      </c>
      <c r="M28" s="173"/>
      <c r="N28" s="2"/>
    </row>
    <row r="29" spans="9:14" ht="13.5">
      <c r="I29" s="224">
        <f t="shared" si="0"/>
        <v>59999</v>
      </c>
      <c r="J29" s="44" t="s">
        <v>163</v>
      </c>
      <c r="K29" s="224">
        <f t="shared" si="1"/>
        <v>59999</v>
      </c>
      <c r="L29" s="269">
        <v>62230</v>
      </c>
      <c r="M29" s="173"/>
      <c r="N29" s="1"/>
    </row>
    <row r="30" spans="9:14" ht="13.5">
      <c r="I30" s="224">
        <f t="shared" si="0"/>
        <v>52418</v>
      </c>
      <c r="J30" s="44" t="s">
        <v>245</v>
      </c>
      <c r="K30" s="224">
        <f t="shared" si="1"/>
        <v>52418</v>
      </c>
      <c r="L30" s="269">
        <v>45727</v>
      </c>
      <c r="M30" s="173"/>
      <c r="N30" s="1"/>
    </row>
    <row r="31" spans="9:14" ht="13.5">
      <c r="I31" s="224">
        <f t="shared" si="0"/>
        <v>51612</v>
      </c>
      <c r="J31" s="44" t="s">
        <v>164</v>
      </c>
      <c r="K31" s="224">
        <f t="shared" si="1"/>
        <v>51612</v>
      </c>
      <c r="L31" s="269">
        <v>52075</v>
      </c>
      <c r="M31" s="173"/>
      <c r="N31" s="1"/>
    </row>
    <row r="32" spans="9:14" ht="13.5">
      <c r="I32" s="224">
        <f t="shared" si="0"/>
        <v>46993</v>
      </c>
      <c r="J32" s="117" t="s">
        <v>78</v>
      </c>
      <c r="K32" s="224">
        <f t="shared" si="1"/>
        <v>46993</v>
      </c>
      <c r="L32" s="270">
        <v>45515</v>
      </c>
      <c r="M32" s="173"/>
      <c r="N32" s="41"/>
    </row>
    <row r="33" spans="9:14" ht="13.5">
      <c r="I33" s="224">
        <f t="shared" si="0"/>
        <v>44608</v>
      </c>
      <c r="J33" s="117" t="s">
        <v>267</v>
      </c>
      <c r="K33" s="224">
        <f t="shared" si="1"/>
        <v>44608</v>
      </c>
      <c r="L33" s="269">
        <v>42870</v>
      </c>
      <c r="M33" s="173"/>
      <c r="N33" s="41"/>
    </row>
    <row r="34" spans="8:12" ht="14.25" thickBot="1">
      <c r="H34" s="8"/>
      <c r="I34" s="237">
        <f>SUM(J13-(I24+I25+I26+I27+I28+I29+I30+I31+I32+I33))</f>
        <v>314872</v>
      </c>
      <c r="J34" s="238" t="s">
        <v>110</v>
      </c>
      <c r="K34" s="237">
        <f>SUM(I34)</f>
        <v>314872</v>
      </c>
      <c r="L34" s="237" t="s">
        <v>132</v>
      </c>
    </row>
    <row r="35" spans="8:12" ht="15.75" thickBot="1" thickTop="1">
      <c r="H35" s="8"/>
      <c r="I35" s="208">
        <f>SUM(I24:I34)</f>
        <v>1097373</v>
      </c>
      <c r="J35" s="264" t="s">
        <v>9</v>
      </c>
      <c r="K35" s="241">
        <f>SUM(J13)</f>
        <v>1097373</v>
      </c>
      <c r="L35" s="268">
        <v>1103730</v>
      </c>
    </row>
    <row r="36" ht="14.25" thickTop="1"/>
    <row r="37" spans="9:11" ht="13.5">
      <c r="I37" s="43" t="s">
        <v>150</v>
      </c>
      <c r="J37" s="43"/>
      <c r="K37" s="43" t="s">
        <v>151</v>
      </c>
    </row>
    <row r="38" spans="9:11" ht="13.5">
      <c r="I38" s="239">
        <f>SUM(L3)</f>
        <v>226149</v>
      </c>
      <c r="J38" s="44" t="s">
        <v>130</v>
      </c>
      <c r="K38" s="239">
        <f>SUM(I38)</f>
        <v>226149</v>
      </c>
    </row>
    <row r="39" spans="9:11" ht="13.5">
      <c r="I39" s="239">
        <f aca="true" t="shared" si="2" ref="I39:I47">SUM(L4)</f>
        <v>84856</v>
      </c>
      <c r="J39" s="44" t="s">
        <v>241</v>
      </c>
      <c r="K39" s="239">
        <f aca="true" t="shared" si="3" ref="K39:K47">SUM(I39)</f>
        <v>84856</v>
      </c>
    </row>
    <row r="40" spans="9:11" ht="13.5">
      <c r="I40" s="239">
        <f t="shared" si="2"/>
        <v>79609</v>
      </c>
      <c r="J40" s="44" t="s">
        <v>153</v>
      </c>
      <c r="K40" s="239">
        <f t="shared" si="3"/>
        <v>79609</v>
      </c>
    </row>
    <row r="41" spans="9:11" ht="13.5">
      <c r="I41" s="239">
        <f t="shared" si="2"/>
        <v>77932</v>
      </c>
      <c r="J41" s="44" t="s">
        <v>246</v>
      </c>
      <c r="K41" s="239">
        <f t="shared" si="3"/>
        <v>77932</v>
      </c>
    </row>
    <row r="42" spans="9:11" ht="13.5">
      <c r="I42" s="239">
        <f t="shared" si="2"/>
        <v>70500</v>
      </c>
      <c r="J42" s="44" t="s">
        <v>79</v>
      </c>
      <c r="K42" s="239">
        <f t="shared" si="3"/>
        <v>70500</v>
      </c>
    </row>
    <row r="43" spans="9:11" ht="13.5">
      <c r="I43" s="239">
        <f>SUM(L8)</f>
        <v>58897</v>
      </c>
      <c r="J43" s="44" t="s">
        <v>163</v>
      </c>
      <c r="K43" s="239">
        <f t="shared" si="3"/>
        <v>58897</v>
      </c>
    </row>
    <row r="44" spans="9:11" ht="13.5">
      <c r="I44" s="239">
        <f t="shared" si="2"/>
        <v>52097</v>
      </c>
      <c r="J44" s="44" t="s">
        <v>245</v>
      </c>
      <c r="K44" s="239">
        <f t="shared" si="3"/>
        <v>52097</v>
      </c>
    </row>
    <row r="45" spans="9:11" ht="13.5">
      <c r="I45" s="239">
        <f>SUM(L10)</f>
        <v>74008</v>
      </c>
      <c r="J45" s="44" t="s">
        <v>164</v>
      </c>
      <c r="K45" s="239">
        <f t="shared" si="3"/>
        <v>74008</v>
      </c>
    </row>
    <row r="46" spans="9:13" ht="13.5">
      <c r="I46" s="239">
        <f t="shared" si="2"/>
        <v>47172</v>
      </c>
      <c r="J46" s="117" t="s">
        <v>78</v>
      </c>
      <c r="K46" s="239">
        <f t="shared" si="3"/>
        <v>47172</v>
      </c>
      <c r="M46" s="8"/>
    </row>
    <row r="47" spans="9:13" ht="14.25" thickBot="1">
      <c r="I47" s="239">
        <f t="shared" si="2"/>
        <v>37676</v>
      </c>
      <c r="J47" s="117" t="s">
        <v>267</v>
      </c>
      <c r="K47" s="239">
        <f t="shared" si="3"/>
        <v>37676</v>
      </c>
      <c r="M47" s="8"/>
    </row>
    <row r="48" spans="9:11" ht="15" thickBot="1" thickTop="1">
      <c r="I48" s="204">
        <f>SUM(L13-(I38+I39+I40+I41+I42+I43+I44+I45+I46+I47))</f>
        <v>330048</v>
      </c>
      <c r="J48" s="238" t="s">
        <v>110</v>
      </c>
      <c r="K48" s="205">
        <f>SUM(I48)</f>
        <v>330048</v>
      </c>
    </row>
    <row r="49" spans="9:12" ht="15" thickBot="1" thickTop="1">
      <c r="I49" s="206">
        <f>SUM(I38:I48)</f>
        <v>1138944</v>
      </c>
      <c r="J49" s="207"/>
      <c r="K49" s="243">
        <f>SUM(L13)</f>
        <v>1138944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142</v>
      </c>
      <c r="D51" s="88" t="s">
        <v>143</v>
      </c>
      <c r="E51" s="30" t="s">
        <v>55</v>
      </c>
      <c r="F51" s="30" t="s">
        <v>63</v>
      </c>
      <c r="G51" s="30" t="s">
        <v>122</v>
      </c>
      <c r="I51" s="8"/>
    </row>
    <row r="52" spans="1:11" ht="13.5">
      <c r="A52" s="30">
        <v>1</v>
      </c>
      <c r="B52" s="44" t="s">
        <v>130</v>
      </c>
      <c r="C52" s="6">
        <f aca="true" t="shared" si="4" ref="C52:C62">SUM(J3)</f>
        <v>229779</v>
      </c>
      <c r="D52" s="6">
        <f aca="true" t="shared" si="5" ref="D52:D61">SUM(I38)</f>
        <v>226149</v>
      </c>
      <c r="E52" s="45">
        <f aca="true" t="shared" si="6" ref="E52:E61">SUM(K24/L24*100)</f>
        <v>108.01032255638393</v>
      </c>
      <c r="F52" s="45">
        <f aca="true" t="shared" si="7" ref="F52:F62">SUM(C52/D52*100)</f>
        <v>101.60513643659712</v>
      </c>
      <c r="G52" s="44"/>
      <c r="I52" s="8"/>
      <c r="K52" s="8"/>
    </row>
    <row r="53" spans="1:9" ht="13.5">
      <c r="A53" s="30">
        <v>2</v>
      </c>
      <c r="B53" s="44" t="s">
        <v>241</v>
      </c>
      <c r="C53" s="6">
        <f t="shared" si="4"/>
        <v>82717</v>
      </c>
      <c r="D53" s="6">
        <f t="shared" si="5"/>
        <v>84856</v>
      </c>
      <c r="E53" s="45">
        <f t="shared" si="6"/>
        <v>101.59172695004975</v>
      </c>
      <c r="F53" s="45">
        <f t="shared" si="7"/>
        <v>97.47925897991892</v>
      </c>
      <c r="G53" s="44"/>
      <c r="I53" s="8"/>
    </row>
    <row r="54" spans="1:9" ht="13.5">
      <c r="A54" s="30">
        <v>3</v>
      </c>
      <c r="B54" s="44" t="s">
        <v>153</v>
      </c>
      <c r="C54" s="6">
        <f t="shared" si="4"/>
        <v>79260</v>
      </c>
      <c r="D54" s="6">
        <f t="shared" si="5"/>
        <v>79609</v>
      </c>
      <c r="E54" s="45">
        <f t="shared" si="6"/>
        <v>97.08595156726565</v>
      </c>
      <c r="F54" s="45">
        <f t="shared" si="7"/>
        <v>99.56160735595222</v>
      </c>
      <c r="G54" s="44"/>
      <c r="I54" s="8"/>
    </row>
    <row r="55" spans="1:7" ht="13.5">
      <c r="A55" s="30">
        <v>4</v>
      </c>
      <c r="B55" s="44" t="s">
        <v>246</v>
      </c>
      <c r="C55" s="6">
        <f t="shared" si="4"/>
        <v>71535</v>
      </c>
      <c r="D55" s="6">
        <f t="shared" si="5"/>
        <v>77932</v>
      </c>
      <c r="E55" s="45">
        <f t="shared" si="6"/>
        <v>77.08928282773856</v>
      </c>
      <c r="F55" s="45">
        <f t="shared" si="7"/>
        <v>91.79156187445466</v>
      </c>
      <c r="G55" s="44"/>
    </row>
    <row r="56" spans="1:7" ht="13.5">
      <c r="A56" s="30">
        <v>5</v>
      </c>
      <c r="B56" s="44" t="s">
        <v>79</v>
      </c>
      <c r="C56" s="6">
        <f t="shared" si="4"/>
        <v>63580</v>
      </c>
      <c r="D56" s="6">
        <f t="shared" si="5"/>
        <v>70500</v>
      </c>
      <c r="E56" s="45">
        <f t="shared" si="6"/>
        <v>94.65394292179661</v>
      </c>
      <c r="F56" s="45">
        <f t="shared" si="7"/>
        <v>90.18439716312056</v>
      </c>
      <c r="G56" s="44"/>
    </row>
    <row r="57" spans="1:7" ht="13.5">
      <c r="A57" s="30">
        <v>6</v>
      </c>
      <c r="B57" s="44" t="s">
        <v>163</v>
      </c>
      <c r="C57" s="6">
        <f t="shared" si="4"/>
        <v>59999</v>
      </c>
      <c r="D57" s="6">
        <f t="shared" si="5"/>
        <v>58897</v>
      </c>
      <c r="E57" s="45">
        <f t="shared" si="6"/>
        <v>96.41491242166158</v>
      </c>
      <c r="F57" s="45">
        <f t="shared" si="7"/>
        <v>101.87106304226022</v>
      </c>
      <c r="G57" s="44"/>
    </row>
    <row r="58" spans="1:7" ht="13.5">
      <c r="A58" s="30">
        <v>7</v>
      </c>
      <c r="B58" s="44" t="s">
        <v>245</v>
      </c>
      <c r="C58" s="6">
        <f t="shared" si="4"/>
        <v>52418</v>
      </c>
      <c r="D58" s="6">
        <f t="shared" si="5"/>
        <v>52097</v>
      </c>
      <c r="E58" s="45">
        <f t="shared" si="6"/>
        <v>114.63249283792945</v>
      </c>
      <c r="F58" s="45">
        <f t="shared" si="7"/>
        <v>100.61615832005681</v>
      </c>
      <c r="G58" s="44"/>
    </row>
    <row r="59" spans="1:7" ht="13.5">
      <c r="A59" s="30">
        <v>8</v>
      </c>
      <c r="B59" s="44" t="s">
        <v>164</v>
      </c>
      <c r="C59" s="6">
        <f t="shared" si="4"/>
        <v>51612</v>
      </c>
      <c r="D59" s="6">
        <f t="shared" si="5"/>
        <v>74008</v>
      </c>
      <c r="E59" s="45">
        <f t="shared" si="6"/>
        <v>99.11089774363899</v>
      </c>
      <c r="F59" s="45">
        <f t="shared" si="7"/>
        <v>69.73840665873959</v>
      </c>
      <c r="G59" s="44"/>
    </row>
    <row r="60" spans="1:7" ht="13.5">
      <c r="A60" s="30">
        <v>9</v>
      </c>
      <c r="B60" s="117" t="s">
        <v>78</v>
      </c>
      <c r="C60" s="6">
        <f t="shared" si="4"/>
        <v>46993</v>
      </c>
      <c r="D60" s="6">
        <f t="shared" si="5"/>
        <v>47172</v>
      </c>
      <c r="E60" s="45">
        <f t="shared" si="6"/>
        <v>103.24728111611556</v>
      </c>
      <c r="F60" s="45">
        <f t="shared" si="7"/>
        <v>99.62053760705504</v>
      </c>
      <c r="G60" s="44"/>
    </row>
    <row r="61" spans="1:7" ht="14.25" thickBot="1">
      <c r="A61" s="122">
        <v>10</v>
      </c>
      <c r="B61" s="117" t="s">
        <v>267</v>
      </c>
      <c r="C61" s="126">
        <f t="shared" si="4"/>
        <v>44608</v>
      </c>
      <c r="D61" s="126">
        <f t="shared" si="5"/>
        <v>37676</v>
      </c>
      <c r="E61" s="116">
        <f t="shared" si="6"/>
        <v>104.05411709820388</v>
      </c>
      <c r="F61" s="116">
        <f t="shared" si="7"/>
        <v>118.39898078352266</v>
      </c>
      <c r="G61" s="117"/>
    </row>
    <row r="62" spans="1:7" ht="14.25" thickTop="1">
      <c r="A62" s="262"/>
      <c r="B62" s="215" t="s">
        <v>121</v>
      </c>
      <c r="C62" s="263">
        <f t="shared" si="4"/>
        <v>1097373</v>
      </c>
      <c r="D62" s="263">
        <f>SUM(L13)</f>
        <v>1138944</v>
      </c>
      <c r="E62" s="265">
        <f>SUM(C62/L35)*100</f>
        <v>99.4240439237857</v>
      </c>
      <c r="F62" s="265">
        <f t="shared" si="7"/>
        <v>96.35004003708698</v>
      </c>
      <c r="G62" s="285">
        <v>69.3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2006-10-06T06:22:11Z</cp:lastPrinted>
  <dcterms:created xsi:type="dcterms:W3CDTF">2004-08-12T01:21:30Z</dcterms:created>
  <dcterms:modified xsi:type="dcterms:W3CDTF">2006-10-10T03:00:55Z</dcterms:modified>
  <cp:category/>
  <cp:version/>
  <cp:contentType/>
  <cp:contentStatus/>
</cp:coreProperties>
</file>