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<sst xmlns="http://schemas.openxmlformats.org/spreadsheetml/2006/main" count="1197" uniqueCount="264">
  <si>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</si>
  <si>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</si>
  <si>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</si>
  <si>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</si>
  <si>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</si>
  <si>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</si>
  <si>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</si>
  <si>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</si>
  <si>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</si>
  <si>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</si>
  <si>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</si>
  <si>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</si>
  <si>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</si>
  <si>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</si>
  <si>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</si>
  <si>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</si>
  <si>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</si>
  <si>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</si>
  <si>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</si>
  <si>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</si>
  <si>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</si>
  <si>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</si>
  <si>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</si>
  <si>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</si>
  <si>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</si>
  <si>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</si>
  <si>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</si>
  <si>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</si>
  <si>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</si>
  <si>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</si>
  <si>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</si>
  <si>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</si>
  <si>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</si>
  <si>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</si>
  <si>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</si>
  <si>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</si>
  <si>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</si>
  <si>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</si>
  <si>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</si>
  <si>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</si>
  <si>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</si>
  <si>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</si>
  <si>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</si>
  <si>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</si>
  <si>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</si>
  <si>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</si>
  <si>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</si>
  <si>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</si>
  <si>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</si>
  <si>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</si>
  <si>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</si>
  <si>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</si>
  <si>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</si>
  <si>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</si>
  <si>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</si>
  <si>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</si>
  <si>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</si>
  <si>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</si>
  <si>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</si>
  <si>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</si>
  <si>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</si>
  <si>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</si>
  <si>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</si>
  <si>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</si>
  <si>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</si>
  <si>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</si>
  <si>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</si>
  <si>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</si>
  <si>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</si>
  <si>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</si>
  <si>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</si>
  <si>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</si>
  <si>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</si>
  <si>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</si>
  <si>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</si>
  <si>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</si>
  <si>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</si>
  <si>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</si>
  <si>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</si>
  <si>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</si>
  <si>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</si>
  <si>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</si>
  <si>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</si>
  <si>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</si>
  <si>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</si>
  <si>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</si>
  <si>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</si>
  <si>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</si>
  <si>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</si>
  <si>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</si>
  <si>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</si>
  <si>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</si>
  <si>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</si>
  <si>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</si>
  <si>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</si>
  <si>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</si>
  <si>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</si>
  <si>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</si>
  <si>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</si>
  <si>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</si>
  <si>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</si>
  <si>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</si>
  <si>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</si>
  <si>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</si>
  <si>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</si>
  <si>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</si>
  <si>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</si>
  <si>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</si>
  <si>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</si>
  <si>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</si>
  <si>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</si>
  <si>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</si>
  <si>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</si>
  <si>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</si>
  <si>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</si>
  <si>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</si>
  <si>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</si>
  <si>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</si>
  <si>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</si>
  <si>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</si>
  <si>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</si>
  <si>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</si>
  <si>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</si>
  <si>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</si>
  <si>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</si>
  <si>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</si>
  <si>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</si>
  <si>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</si>
  <si>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</si>
  <si>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</si>
  <si>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</si>
  <si>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</si>
  <si>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</si>
  <si>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１8年（値）</t>
  </si>
  <si>
    <t>１8年（％）</t>
  </si>
  <si>
    <t>平成18年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</si>
  <si>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</si>
  <si>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平成１7年</t>
  </si>
  <si>
    <t>平成１8年</t>
  </si>
  <si>
    <t>平成１7年</t>
  </si>
  <si>
    <t>平成１８年</t>
  </si>
  <si>
    <t>平成１７年</t>
  </si>
  <si>
    <t>平成１８年</t>
  </si>
  <si>
    <t>平成１７年</t>
  </si>
  <si>
    <t>平成1８年</t>
  </si>
  <si>
    <t>平成1７年</t>
  </si>
  <si>
    <t>1８年</t>
  </si>
  <si>
    <t>１８年</t>
  </si>
  <si>
    <t>1７年</t>
  </si>
  <si>
    <t>１７年</t>
  </si>
  <si>
    <t>電気機械</t>
  </si>
  <si>
    <t>前月</t>
  </si>
  <si>
    <t>１７年</t>
  </si>
  <si>
    <t>１８年</t>
  </si>
  <si>
    <t>雑穀</t>
  </si>
  <si>
    <t>１7年（値）</t>
  </si>
  <si>
    <t>１7年（％）</t>
  </si>
  <si>
    <t>平成１7年</t>
  </si>
  <si>
    <t>その他の食料工業品</t>
  </si>
  <si>
    <t>飲料</t>
  </si>
  <si>
    <t>平成１8年</t>
  </si>
  <si>
    <t>その他の化学工業品</t>
  </si>
  <si>
    <t>その他の日用品</t>
  </si>
  <si>
    <t>その他の農産物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</si>
  <si>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</si>
  <si>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</si>
  <si>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</si>
  <si>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</si>
  <si>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</si>
  <si>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</si>
  <si>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</si>
  <si>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</si>
  <si>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</si>
  <si>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</si>
  <si>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</si>
  <si>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</si>
  <si>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平成１４年</t>
  </si>
  <si>
    <t>平成１５年</t>
  </si>
  <si>
    <t>平成１６年</t>
  </si>
  <si>
    <t>平成１７年</t>
  </si>
  <si>
    <t>平成8年</t>
  </si>
  <si>
    <t>平成9年</t>
  </si>
  <si>
    <t>平成10年</t>
  </si>
  <si>
    <t>平成11年</t>
  </si>
  <si>
    <t>平成12年</t>
  </si>
  <si>
    <t>平成13年</t>
  </si>
  <si>
    <t>平成１４年</t>
  </si>
  <si>
    <t>平成１５年</t>
  </si>
  <si>
    <t>平成16年</t>
  </si>
  <si>
    <t>平成17年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</si>
  <si>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</si>
  <si>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</si>
  <si>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</si>
  <si>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</si>
  <si>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</si>
  <si>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</si>
  <si>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</si>
  <si>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</si>
  <si>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</si>
  <si>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</si>
  <si>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</si>
  <si>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平成１４年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</si>
  <si>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</si>
  <si>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</si>
  <si>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</si>
  <si>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</si>
  <si>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</si>
  <si>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</si>
  <si>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</si>
  <si>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</si>
  <si>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</si>
  <si>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</si>
  <si>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</si>
  <si>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</si>
  <si>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</si>
  <si>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</si>
  <si>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</si>
  <si>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</si>
  <si>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</si>
  <si>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</si>
  <si>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</si>
  <si>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</si>
  <si>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</si>
  <si>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</si>
  <si>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</si>
  <si>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</si>
  <si>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</si>
  <si>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</si>
  <si>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</si>
  <si>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</si>
  <si>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</si>
  <si>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</si>
  <si>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平成18年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</si>
  <si>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</si>
  <si>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</si>
  <si>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</si>
  <si>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</si>
  <si>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</si>
  <si>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</si>
  <si>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</si>
  <si>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</si>
  <si>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</si>
  <si>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</si>
  <si>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</si>
  <si>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</si>
  <si>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</si>
  <si>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</si>
  <si>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</si>
  <si>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</si>
  <si>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</si>
  <si>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</si>
  <si>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</si>
  <si>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</si>
  <si>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</si>
  <si>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その他の織物</t>
  </si>
  <si>
    <t>ゴム製品</t>
  </si>
  <si>
    <t>（平成１8年11月分倉庫統計）</t>
  </si>
  <si>
    <t>平成18年11月</t>
  </si>
  <si>
    <t>4，659　㎡</t>
  </si>
  <si>
    <r>
      <t>109，368 m</t>
    </r>
    <r>
      <rPr>
        <sz val="8"/>
        <rFont val="ＭＳ Ｐゴシック"/>
        <family val="3"/>
      </rPr>
      <t>3</t>
    </r>
  </si>
  <si>
    <t>6，581 ㎡</t>
  </si>
  <si>
    <r>
      <t>　　　　　　　　　　　　　　　　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</si>
  <si>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平成１８年１１月末上位１０品目保管残高（県合計）　　　　　　　　　　静岡県倉庫協会</t>
  </si>
  <si>
    <t>その他の機械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</si>
</sst>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21.75"/>
      <name val="ＭＳ Ｐゴシック"/>
      <family val="3"/>
    </font>
    <font>
      <sz val="21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7" xfId="0" applyNumberFormat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1" fillId="0" borderId="1" xfId="16" applyFont="1" applyBorder="1" applyAlignment="1">
      <alignment/>
    </xf>
    <xf numFmtId="0" fontId="31" fillId="0" borderId="1" xfId="0" applyFont="1" applyFill="1" applyBorder="1" applyAlignment="1">
      <alignment/>
    </xf>
    <xf numFmtId="38" fontId="31" fillId="0" borderId="1" xfId="16" applyFont="1" applyFill="1" applyBorder="1" applyAlignment="1">
      <alignment/>
    </xf>
    <xf numFmtId="0" fontId="32" fillId="0" borderId="0" xfId="0" applyFont="1" applyAlignment="1">
      <alignment/>
    </xf>
    <xf numFmtId="38" fontId="32" fillId="0" borderId="1" xfId="16" applyFont="1" applyBorder="1" applyAlignment="1">
      <alignment/>
    </xf>
    <xf numFmtId="38" fontId="32" fillId="0" borderId="12" xfId="16" applyFont="1" applyBorder="1" applyAlignment="1">
      <alignment/>
    </xf>
    <xf numFmtId="38" fontId="32" fillId="0" borderId="0" xfId="16" applyFon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38" fontId="31" fillId="0" borderId="12" xfId="16" applyFont="1" applyFill="1" applyBorder="1" applyAlignment="1">
      <alignment/>
    </xf>
    <xf numFmtId="38" fontId="31" fillId="0" borderId="16" xfId="16" applyFont="1" applyFill="1" applyBorder="1" applyAlignment="1">
      <alignment/>
    </xf>
    <xf numFmtId="38" fontId="31" fillId="0" borderId="12" xfId="16" applyFont="1" applyBorder="1" applyAlignment="1">
      <alignment/>
    </xf>
    <xf numFmtId="38" fontId="32" fillId="0" borderId="16" xfId="16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8" fontId="31" fillId="0" borderId="2" xfId="16" applyFont="1" applyFill="1" applyBorder="1" applyAlignment="1">
      <alignment/>
    </xf>
    <xf numFmtId="0" fontId="0" fillId="0" borderId="29" xfId="0" applyBorder="1" applyAlignment="1">
      <alignment horizontal="center"/>
    </xf>
    <xf numFmtId="38" fontId="0" fillId="0" borderId="30" xfId="16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35" fillId="0" borderId="1" xfId="16" applyFont="1" applyFill="1" applyBorder="1" applyAlignment="1">
      <alignment/>
    </xf>
    <xf numFmtId="38" fontId="35" fillId="0" borderId="12" xfId="16" applyFont="1" applyFill="1" applyBorder="1" applyAlignment="1">
      <alignment/>
    </xf>
    <xf numFmtId="38" fontId="0" fillId="0" borderId="0" xfId="16" applyFont="1" applyFill="1" applyAlignment="1">
      <alignment/>
    </xf>
    <xf numFmtId="0" fontId="0" fillId="7" borderId="0" xfId="0" applyFill="1" applyAlignment="1">
      <alignment/>
    </xf>
    <xf numFmtId="38" fontId="0" fillId="5" borderId="31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32" xfId="0" applyNumberFormat="1" applyBorder="1" applyAlignment="1">
      <alignment/>
    </xf>
    <xf numFmtId="38" fontId="0" fillId="0" borderId="32" xfId="0" applyNumberFormat="1" applyFont="1" applyBorder="1" applyAlignment="1">
      <alignment/>
    </xf>
    <xf numFmtId="38" fontId="2" fillId="0" borderId="32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3" xfId="0" applyBorder="1" applyAlignment="1">
      <alignment/>
    </xf>
    <xf numFmtId="38" fontId="0" fillId="0" borderId="33" xfId="16" applyBorder="1" applyAlignment="1">
      <alignment/>
    </xf>
    <xf numFmtId="181" fontId="0" fillId="3" borderId="34" xfId="0" applyNumberFormat="1" applyFill="1" applyBorder="1" applyAlignment="1">
      <alignment/>
    </xf>
    <xf numFmtId="38" fontId="0" fillId="3" borderId="34" xfId="16" applyFill="1" applyBorder="1" applyAlignment="1">
      <alignment/>
    </xf>
    <xf numFmtId="38" fontId="0" fillId="3" borderId="34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5" xfId="0" applyBorder="1" applyAlignment="1">
      <alignment/>
    </xf>
    <xf numFmtId="38" fontId="0" fillId="5" borderId="1" xfId="16" applyFill="1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9" borderId="0" xfId="0" applyNumberFormat="1" applyFill="1" applyAlignment="1">
      <alignment/>
    </xf>
    <xf numFmtId="38" fontId="0" fillId="9" borderId="1" xfId="0" applyNumberFormat="1" applyFill="1" applyBorder="1" applyAlignment="1">
      <alignment/>
    </xf>
    <xf numFmtId="0" fontId="31" fillId="8" borderId="1" xfId="0" applyFont="1" applyFill="1" applyBorder="1" applyAlignment="1">
      <alignment/>
    </xf>
    <xf numFmtId="38" fontId="0" fillId="8" borderId="0" xfId="0" applyNumberForma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1" xfId="0" applyNumberFormat="1" applyFill="1" applyBorder="1" applyAlignment="1">
      <alignment/>
    </xf>
    <xf numFmtId="0" fontId="0" fillId="0" borderId="31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2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6" borderId="32" xfId="0" applyNumberFormat="1" applyFill="1" applyBorder="1" applyAlignment="1">
      <alignment/>
    </xf>
    <xf numFmtId="38" fontId="0" fillId="6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6" borderId="0" xfId="0" applyFont="1" applyFill="1" applyAlignment="1">
      <alignment/>
    </xf>
    <xf numFmtId="0" fontId="0" fillId="2" borderId="0" xfId="0" applyFill="1" applyBorder="1" applyAlignment="1">
      <alignment/>
    </xf>
    <xf numFmtId="0" fontId="31" fillId="0" borderId="0" xfId="0" applyFont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3" xfId="0" applyFont="1" applyBorder="1" applyAlignment="1">
      <alignment/>
    </xf>
    <xf numFmtId="38" fontId="0" fillId="0" borderId="33" xfId="16" applyBorder="1" applyAlignment="1">
      <alignment/>
    </xf>
    <xf numFmtId="178" fontId="2" fillId="0" borderId="33" xfId="0" applyNumberFormat="1" applyFont="1" applyBorder="1" applyAlignment="1">
      <alignment/>
    </xf>
    <xf numFmtId="179" fontId="2" fillId="0" borderId="33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3" xfId="0" applyNumberFormat="1" applyBorder="1" applyAlignment="1">
      <alignment/>
    </xf>
    <xf numFmtId="0" fontId="14" fillId="0" borderId="32" xfId="0" applyFont="1" applyBorder="1" applyAlignment="1">
      <alignment horizontal="center"/>
    </xf>
    <xf numFmtId="178" fontId="0" fillId="0" borderId="33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3" borderId="0" xfId="0" applyFill="1" applyBorder="1" applyAlignment="1">
      <alignment/>
    </xf>
    <xf numFmtId="181" fontId="0" fillId="3" borderId="0" xfId="16" applyNumberFormat="1" applyFill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3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3" borderId="1" xfId="0" applyFill="1" applyBorder="1" applyAlignment="1">
      <alignment horizontal="center"/>
    </xf>
    <xf numFmtId="38" fontId="39" fillId="2" borderId="4" xfId="16" applyFont="1" applyFill="1" applyBorder="1" applyAlignment="1">
      <alignment/>
    </xf>
    <xf numFmtId="38" fontId="39" fillId="2" borderId="9" xfId="16" applyFont="1" applyFill="1" applyBorder="1" applyAlignment="1">
      <alignment/>
    </xf>
    <xf numFmtId="38" fontId="39" fillId="2" borderId="5" xfId="16" applyFont="1" applyFill="1" applyBorder="1" applyAlignment="1">
      <alignment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39" fillId="2" borderId="1" xfId="16" applyFont="1" applyFill="1" applyBorder="1" applyAlignment="1">
      <alignment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7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14" fillId="0" borderId="36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distributed"/>
    </xf>
    <xf numFmtId="0" fontId="50" fillId="0" borderId="36" xfId="0" applyFont="1" applyBorder="1" applyAlignment="1">
      <alignment/>
    </xf>
    <xf numFmtId="0" fontId="50" fillId="0" borderId="0" xfId="0" applyFont="1" applyAlignment="1">
      <alignment/>
    </xf>
    <xf numFmtId="58" fontId="52" fillId="0" borderId="14" xfId="0" applyNumberFormat="1" applyFont="1" applyBorder="1" applyAlignment="1">
      <alignment/>
    </xf>
    <xf numFmtId="58" fontId="52" fillId="0" borderId="0" xfId="0" applyNumberFormat="1" applyFont="1" applyBorder="1" applyAlignment="1">
      <alignment/>
    </xf>
    <xf numFmtId="58" fontId="52" fillId="0" borderId="36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6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0" xfId="0" applyFont="1" applyFill="1" applyAlignment="1">
      <alignment horizontal="left"/>
    </xf>
    <xf numFmtId="58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47" fillId="0" borderId="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50" fillId="11" borderId="0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14" borderId="0" xfId="0" applyFont="1" applyFill="1" applyBorder="1" applyAlignment="1">
      <alignment horizontal="center"/>
    </xf>
    <xf numFmtId="58" fontId="52" fillId="0" borderId="0" xfId="0" applyNumberFormat="1" applyFont="1" applyBorder="1" applyAlignment="1">
      <alignment horizontal="center"/>
    </xf>
    <xf numFmtId="0" fontId="53" fillId="15" borderId="0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17" borderId="0" xfId="0" applyFont="1" applyFill="1" applyBorder="1" applyAlignment="1">
      <alignment horizontal="center"/>
    </xf>
    <xf numFmtId="0" fontId="53" fillId="18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19" borderId="0" xfId="0" applyFont="1" applyFill="1" applyBorder="1" applyAlignment="1">
      <alignment horizontal="center"/>
    </xf>
    <xf numFmtId="0" fontId="50" fillId="0" borderId="9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37" xfId="0" applyFont="1" applyBorder="1" applyAlignment="1">
      <alignment horizontal="left"/>
    </xf>
    <xf numFmtId="0" fontId="50" fillId="0" borderId="37" xfId="0" applyFont="1" applyBorder="1" applyAlignment="1">
      <alignment/>
    </xf>
    <xf numFmtId="0" fontId="50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5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6" borderId="33" xfId="0" applyNumberFormat="1" applyFill="1" applyBorder="1" applyAlignment="1">
      <alignment/>
    </xf>
    <xf numFmtId="0" fontId="0" fillId="6" borderId="33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36" xfId="16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38" fontId="0" fillId="0" borderId="11" xfId="16" applyBorder="1" applyAlignment="1">
      <alignment/>
    </xf>
    <xf numFmtId="0" fontId="0" fillId="6" borderId="4" xfId="0" applyFont="1" applyFill="1" applyBorder="1" applyAlignment="1">
      <alignment horizontal="center"/>
    </xf>
    <xf numFmtId="38" fontId="0" fillId="6" borderId="1" xfId="16" applyFill="1" applyBorder="1" applyAlignment="1">
      <alignment/>
    </xf>
    <xf numFmtId="0" fontId="11" fillId="0" borderId="0" xfId="0" applyFont="1" applyAlignment="1">
      <alignment horizontal="center"/>
    </xf>
    <xf numFmtId="38" fontId="32" fillId="0" borderId="13" xfId="16" applyFont="1" applyBorder="1" applyAlignment="1">
      <alignment/>
    </xf>
    <xf numFmtId="178" fontId="0" fillId="0" borderId="1" xfId="0" applyNumberFormat="1" applyFont="1" applyFill="1" applyBorder="1" applyAlignment="1">
      <alignment/>
    </xf>
    <xf numFmtId="38" fontId="32" fillId="0" borderId="1" xfId="16" applyFont="1" applyBorder="1" applyAlignment="1">
      <alignment horizontal="right"/>
    </xf>
    <xf numFmtId="38" fontId="32" fillId="0" borderId="2" xfId="16" applyFont="1" applyBorder="1" applyAlignment="1">
      <alignment horizontal="right"/>
    </xf>
    <xf numFmtId="38" fontId="32" fillId="0" borderId="30" xfId="16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0" xfId="0" applyBorder="1" applyAlignment="1">
      <alignment/>
    </xf>
    <xf numFmtId="38" fontId="0" fillId="0" borderId="2" xfId="16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8" fontId="35" fillId="0" borderId="1" xfId="16" applyFont="1" applyBorder="1" applyAlignment="1">
      <alignment/>
    </xf>
    <xf numFmtId="38" fontId="35" fillId="0" borderId="12" xfId="16" applyFont="1" applyBorder="1" applyAlignment="1">
      <alignment/>
    </xf>
    <xf numFmtId="38" fontId="35" fillId="0" borderId="30" xfId="16" applyFont="1" applyBorder="1" applyAlignment="1">
      <alignment/>
    </xf>
    <xf numFmtId="38" fontId="35" fillId="0" borderId="0" xfId="16" applyFont="1" applyAlignment="1">
      <alignment/>
    </xf>
    <xf numFmtId="0" fontId="0" fillId="6" borderId="1" xfId="0" applyFont="1" applyFill="1" applyBorder="1" applyAlignment="1">
      <alignment horizontal="center"/>
    </xf>
    <xf numFmtId="38" fontId="0" fillId="0" borderId="16" xfId="16" applyBorder="1" applyAlignment="1">
      <alignment/>
    </xf>
    <xf numFmtId="38" fontId="0" fillId="0" borderId="26" xfId="16" applyBorder="1" applyAlignment="1">
      <alignment/>
    </xf>
    <xf numFmtId="0" fontId="48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49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平成18年11月所管面積（1～3類）と保管残高の推移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'1・面積'!$A$33</c:f>
              <c:strCache>
                <c:ptCount val="1"/>
                <c:pt idx="0">
                  <c:v>保管残高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'1・面積'!$B$33:$L$33</c:f>
              <c:numCache/>
            </c:numRef>
          </c:val>
          <c:smooth val="0"/>
        </c:ser>
        <c:ser>
          <c:idx val="1"/>
          <c:order val="1"/>
          <c:tx>
            <c:strRef>
              <c:f>'1・面積'!$A$34</c:f>
              <c:strCache>
                <c:ptCount val="1"/>
                <c:pt idx="0">
                  <c:v>所管面積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'1・面積'!$B$34:$L$34</c:f>
              <c:numCache/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  <c:max val="2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852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東部支部平成１8年11月入庫高上位１０品目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20926425"/>
        <c:axId val="54120098"/>
      </c:bar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26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325"/>
          <c:y val="0.1035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7318835"/>
        <c:axId val="21651788"/>
      </c:bar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8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5"/>
          <c:y val="0.1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清水支部平成１8年11月入庫高上位１０品目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60648365"/>
        <c:axId val="8964374"/>
      </c:bar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48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1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70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駿遠支部平成１8年11月入庫高上位１０品目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68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126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西部支部平成１8年11月入庫高上位１０品目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17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1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048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平成１7年11月保管残高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825"/>
          <c:w val="0.9775"/>
          <c:h val="0.773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平成１8年11月保管残高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6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東部支部平成１8年11月保管残高上位１０品目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2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1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富士支部平成１8年11月保管残高上位１０品目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032169"/>
        <c:axId val="57418610"/>
      </c:bar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32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清水支部平成18年11月保管残高上位１０品目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5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静岡支部平成１8年11月保管残高上位１０品目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4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176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駿遠支部平成18年11月保管残高上位１０品目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西部支部平成18年11月保管残高上位１０品目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64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7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34250667"/>
        <c:axId val="39820548"/>
      </c:lineChart>
      <c:catAx>
        <c:axId val="342506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06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06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/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/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/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/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/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03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3169401"/>
        <c:axId val="28524610"/>
      </c:lineChart>
      <c:catAx>
        <c:axId val="31694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94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55394899"/>
        <c:axId val="28792044"/>
      </c:lineChart>
      <c:catAx>
        <c:axId val="553948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48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平成1８年１1月倉庫使用状況(1～3類）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47594615"/>
        <c:axId val="25698352"/>
      </c:bar3DChart>
      <c:cat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4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18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51434599"/>
        <c:axId val="60258208"/>
      </c:lineChart>
      <c:catAx>
        <c:axId val="514345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345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5452961"/>
        <c:axId val="49076650"/>
      </c:lineChart>
      <c:catAx>
        <c:axId val="54529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29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/>
            </c:numRef>
          </c:val>
          <c:smooth val="0"/>
        </c:ser>
        <c:axId val="39036667"/>
        <c:axId val="15785684"/>
      </c:lineChart>
      <c:catAx>
        <c:axId val="390366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66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34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79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9837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498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6659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8508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086647"/>
        <c:axId val="55562096"/>
      </c:lineChart>
      <c:catAx>
        <c:axId val="210866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66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85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9681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38123083"/>
        <c:axId val="7563428"/>
      </c:lineChart>
      <c:catAx>
        <c:axId val="381230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230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9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4725"/>
          <c:w val="0.994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5643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0725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40855071"/>
        <c:axId val="32151320"/>
      </c:bar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5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25"/>
          <c:y val="0.0295"/>
          <c:w val="0.099"/>
          <c:h val="0.0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平成18年11月入庫高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平成17年11月入庫高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0.6295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7048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771,902トン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0.59075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781，421トン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</cdr:y>
    </cdr:from>
    <cdr:to>
      <cdr:x>0.951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483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0.00575</cdr:y>
    </cdr:from>
    <cdr:to>
      <cdr:x>0.98225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0.00875</cdr:y>
    </cdr:from>
    <cdr:to>
      <cdr:x>0.95625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0.04825</cdr:y>
    </cdr:from>
    <cdr:to>
      <cdr:x>0.985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8362950" y="238125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0.578</cdr:x>
      <cdr:y>0.34075</cdr:y>
    </cdr:from>
    <cdr:to>
      <cdr:x>0.713</cdr:x>
      <cdr:y>0.38425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81650" y="1704975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所管面積（12月末）</a:t>
          </a:r>
        </a:p>
      </cdr:txBody>
    </cdr:sp>
  </cdr:relSizeAnchor>
  <cdr:relSizeAnchor xmlns:cdr="http://schemas.openxmlformats.org/drawingml/2006/chartDrawing">
    <cdr:from>
      <cdr:x>0.47525</cdr:x>
      <cdr:y>0.7765</cdr:y>
    </cdr:from>
    <cdr:to>
      <cdr:x>0.57875</cdr:x>
      <cdr:y>0.82</cdr:y>
    </cdr:to>
    <cdr:sp>
      <cdr:nvSpPr>
        <cdr:cNvPr id="3" name="TextBox 3"/>
        <cdr:cNvSpPr txBox="1">
          <a:spLocks noChangeArrowheads="1"/>
        </cdr:cNvSpPr>
      </cdr:nvSpPr>
      <cdr:spPr>
        <a:xfrm>
          <a:off x="4591050" y="389572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平均保管残高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0.53825</cdr:y>
    </cdr:from>
    <cdr:to>
      <cdr:x>0.63025</cdr:x>
      <cdr:y>0.581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23907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1，119，686トン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0.525</cdr:y>
    </cdr:from>
    <cdr:to>
      <cdr:x>0.6285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336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1，085，708トン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85725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71975"/>
        <a:ext cx="3600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85725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71975"/>
        <a:ext cx="350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0.81175</cdr:x>
      <cdr:y>0</cdr:y>
    </cdr:from>
    <cdr:to>
      <cdr:x>0.96375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7912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11</xdr:col>
      <xdr:colOff>771525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9525" y="38100"/>
        <a:ext cx="96678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0.02125</cdr:y>
    </cdr:from>
    <cdr:to>
      <cdr:x>0.975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0.92625</cdr:x>
      <cdr:y>0.669</cdr:y>
    </cdr:from>
    <cdr:to>
      <cdr:x>0.99975</cdr:x>
      <cdr:y>0.7405</cdr:y>
    </cdr:to>
    <cdr:sp>
      <cdr:nvSpPr>
        <cdr:cNvPr id="1" name="TextBox 1"/>
        <cdr:cNvSpPr txBox="1">
          <a:spLocks noChangeArrowheads="1"/>
        </cdr:cNvSpPr>
      </cdr:nvSpPr>
      <cdr:spPr>
        <a:xfrm>
          <a:off x="6943725" y="16859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0.92625</cdr:x>
      <cdr:y>0.49775</cdr:y>
    </cdr:from>
    <cdr:to>
      <cdr:x>0.99975</cdr:x>
      <cdr:y>0.56925</cdr:y>
    </cdr:to>
    <cdr:sp>
      <cdr:nvSpPr>
        <cdr:cNvPr id="2" name="TextBox 2"/>
        <cdr:cNvSpPr txBox="1">
          <a:spLocks noChangeArrowheads="1"/>
        </cdr:cNvSpPr>
      </cdr:nvSpPr>
      <cdr:spPr>
        <a:xfrm>
          <a:off x="6943725" y="1257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0.92625</cdr:x>
      <cdr:y>0.55225</cdr:y>
    </cdr:from>
    <cdr:to>
      <cdr:x>0.99975</cdr:x>
      <cdr:y>0.62375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1390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0.841</cdr:x>
      <cdr:y>0.44775</cdr:y>
    </cdr:from>
    <cdr:to>
      <cdr:x>0.9145</cdr:x>
      <cdr:y>0.51925</cdr:y>
    </cdr:to>
    <cdr:sp>
      <cdr:nvSpPr>
        <cdr:cNvPr id="4" name="TextBox 4"/>
        <cdr:cNvSpPr txBox="1">
          <a:spLocks noChangeArrowheads="1"/>
        </cdr:cNvSpPr>
      </cdr:nvSpPr>
      <cdr:spPr>
        <a:xfrm>
          <a:off x="6305550" y="1133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</cdr:y>
    </cdr:from>
    <cdr:to>
      <cdr:x>0.979</cdr:x>
      <cdr:y>0.0865</cdr:y>
    </cdr:to>
    <cdr:sp>
      <cdr:nvSpPr>
        <cdr:cNvPr id="6" name="TextBox 6"/>
        <cdr:cNvSpPr txBox="1">
          <a:spLocks noChangeArrowheads="1"/>
        </cdr:cNvSpPr>
      </cdr:nvSpPr>
      <cdr:spPr>
        <a:xfrm>
          <a:off x="62579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0.92625</cdr:x>
      <cdr:y>0.5995</cdr:y>
    </cdr:from>
    <cdr:to>
      <cdr:x>0.99975</cdr:x>
      <cdr:y>0.671</cdr:y>
    </cdr:to>
    <cdr:sp>
      <cdr:nvSpPr>
        <cdr:cNvPr id="7" name="TextBox 7"/>
        <cdr:cNvSpPr txBox="1">
          <a:spLocks noChangeArrowheads="1"/>
        </cdr:cNvSpPr>
      </cdr:nvSpPr>
      <cdr:spPr>
        <a:xfrm>
          <a:off x="6943725" y="1514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0.5355</cdr:y>
    </cdr:from>
    <cdr:to>
      <cdr:x>1</cdr:x>
      <cdr:y>0.60025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0.84525</cdr:x>
      <cdr:y>0.496</cdr:y>
    </cdr:from>
    <cdr:to>
      <cdr:x>0.91875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635317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0.927</cdr:x>
      <cdr:y>0.43325</cdr:y>
    </cdr:from>
    <cdr:to>
      <cdr:x>1</cdr:x>
      <cdr:y>0.498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200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0.927</cdr:x>
      <cdr:y>0.472</cdr:y>
    </cdr:from>
    <cdr:to>
      <cdr:x>1</cdr:x>
      <cdr:y>0.53675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314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0.83875</cdr:x>
      <cdr:y>0.025</cdr:y>
    </cdr:from>
    <cdr:to>
      <cdr:x>0.983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3055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0.63</cdr:y>
    </cdr:from>
    <cdr:to>
      <cdr:x>1</cdr:x>
      <cdr:y>0.69475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1752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0.9345</cdr:x>
      <cdr:y>0.523</cdr:y>
    </cdr:from>
    <cdr:to>
      <cdr:x>1</cdr:x>
      <cdr:y>0.58075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466850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平成１６年
年</a:t>
          </a:r>
        </a:p>
      </cdr:txBody>
    </cdr:sp>
  </cdr:relSizeAnchor>
  <cdr:relSizeAnchor xmlns:cdr="http://schemas.openxmlformats.org/drawingml/2006/chartDrawing">
    <cdr:from>
      <cdr:x>0.927</cdr:x>
      <cdr:y>0.4175</cdr:y>
    </cdr:from>
    <cdr:to>
      <cdr:x>1</cdr:x>
      <cdr:y>0.482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1171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</cdr:x>
      <cdr:y>0.481</cdr:y>
    </cdr:from>
    <cdr:to>
      <cdr:x>1</cdr:x>
      <cdr:y>0.5455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343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0.8455</cdr:x>
      <cdr:y>0.4605</cdr:y>
    </cdr:from>
    <cdr:to>
      <cdr:x>0.91875</cdr:x>
      <cdr:y>0.525</cdr:y>
    </cdr:to>
    <cdr:sp>
      <cdr:nvSpPr>
        <cdr:cNvPr id="4" name="TextBox 4"/>
        <cdr:cNvSpPr txBox="1">
          <a:spLocks noChangeArrowheads="1"/>
        </cdr:cNvSpPr>
      </cdr:nvSpPr>
      <cdr:spPr>
        <a:xfrm>
          <a:off x="6362700" y="1285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0.98525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62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0.83325</cdr:x>
      <cdr:y>0.021</cdr:y>
    </cdr:from>
    <cdr:to>
      <cdr:x>0.97725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0.37225</cdr:y>
    </cdr:from>
    <cdr:to>
      <cdr:x>1</cdr:x>
      <cdr:y>0.43675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038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05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0.92275</cdr:x>
      <cdr:y>0.66875</cdr:y>
    </cdr:from>
    <cdr:to>
      <cdr:x>0.99125</cdr:x>
      <cdr:y>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19145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0.99275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47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0.8365</cdr:x>
      <cdr:y>0.49475</cdr:y>
    </cdr:from>
    <cdr:to>
      <cdr:x>0.91</cdr:x>
      <cdr:y>0.55775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0.92825</cdr:x>
      <cdr:y>0.498</cdr:y>
    </cdr:from>
    <cdr:to>
      <cdr:x>0.998</cdr:x>
      <cdr:y>0.5575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4287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0.931</cdr:x>
      <cdr:y>0.611</cdr:y>
    </cdr:from>
    <cdr:to>
      <cdr:x>1</cdr:x>
      <cdr:y>0.68725</cdr:y>
    </cdr:to>
    <cdr:sp>
      <cdr:nvSpPr>
        <cdr:cNvPr id="5" name="TextBox 5"/>
        <cdr:cNvSpPr txBox="1">
          <a:spLocks noChangeArrowheads="1"/>
        </cdr:cNvSpPr>
      </cdr:nvSpPr>
      <cdr:spPr>
        <a:xfrm>
          <a:off x="6991350" y="1752600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0.84675</cdr:x>
      <cdr:y>0.01725</cdr:y>
    </cdr:from>
    <cdr:to>
      <cdr:x>0.99125</cdr:x>
      <cdr:y>0.0935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47625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0.92725</cdr:x>
      <cdr:y>0.5565</cdr:y>
    </cdr:from>
    <cdr:to>
      <cdr:x>1</cdr:x>
      <cdr:y>0.6195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600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</cdr:x>
      <cdr:y>0.5255</cdr:y>
    </cdr:from>
    <cdr:to>
      <cdr:x>0.99925</cdr:x>
      <cdr:y>0.5935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390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0.8975</cdr:y>
    </cdr:from>
    <cdr:to>
      <cdr:x>1</cdr:x>
      <cdr:y>0.9655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381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0.4855</cdr:y>
    </cdr:from>
    <cdr:to>
      <cdr:x>0.915</cdr:x>
      <cdr:y>0.5535</cdr:y>
    </cdr:to>
    <cdr:sp>
      <cdr:nvSpPr>
        <cdr:cNvPr id="3" name="TextBox 3"/>
        <cdr:cNvSpPr txBox="1">
          <a:spLocks noChangeArrowheads="1"/>
        </cdr:cNvSpPr>
      </cdr:nvSpPr>
      <cdr:spPr>
        <a:xfrm>
          <a:off x="6334125" y="1285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0.92525</cdr:x>
      <cdr:y>0.6255</cdr:y>
    </cdr:from>
    <cdr:to>
      <cdr:x>0.9985</cdr:x>
      <cdr:y>0.6935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</cdr:x>
      <cdr:y>0.65925</cdr:y>
    </cdr:from>
    <cdr:to>
      <cdr:x>1</cdr:x>
      <cdr:y>0.72725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743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0.84175</cdr:x>
      <cdr:y>0</cdr:y>
    </cdr:from>
    <cdr:to>
      <cdr:x>0.98575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334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</cdr:x>
      <cdr:y>0.59275</cdr:y>
    </cdr:from>
    <cdr:to>
      <cdr:x>0.99925</cdr:x>
      <cdr:y>0.66075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２,０３４,８０８㎡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0.67375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62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平成１8年11月所管面積（1～3類）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0.664</cdr:y>
    </cdr:from>
    <cdr:to>
      <cdr:x>1</cdr:x>
      <cdr:y>0.72775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876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0.94275</cdr:x>
      <cdr:y>0.4775</cdr:y>
    </cdr:from>
    <cdr:to>
      <cdr:x>1</cdr:x>
      <cdr:y>0.54125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352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0.937</cdr:x>
      <cdr:y>0.54675</cdr:y>
    </cdr:from>
    <cdr:to>
      <cdr:x>1</cdr:x>
      <cdr:y>0.6105</cdr:y>
    </cdr:to>
    <cdr:sp>
      <cdr:nvSpPr>
        <cdr:cNvPr id="3" name="TextBox 3"/>
        <cdr:cNvSpPr txBox="1">
          <a:spLocks noChangeArrowheads="1"/>
        </cdr:cNvSpPr>
      </cdr:nvSpPr>
      <cdr:spPr>
        <a:xfrm>
          <a:off x="7010400" y="1543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0.8425</cdr:x>
      <cdr:y>0.61225</cdr:y>
    </cdr:from>
    <cdr:to>
      <cdr:x>0.91625</cdr:x>
      <cdr:y>0.676</cdr:y>
    </cdr:to>
    <cdr:sp>
      <cdr:nvSpPr>
        <cdr:cNvPr id="4" name="TextBox 4"/>
        <cdr:cNvSpPr txBox="1">
          <a:spLocks noChangeArrowheads="1"/>
        </cdr:cNvSpPr>
      </cdr:nvSpPr>
      <cdr:spPr>
        <a:xfrm>
          <a:off x="6305550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0.86325</cdr:x>
      <cdr:y>0.0315</cdr:y>
    </cdr:from>
    <cdr:to>
      <cdr:x>1</cdr:x>
      <cdr:y>0.10875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0.94275</cdr:x>
      <cdr:y>0.613</cdr:y>
    </cdr:from>
    <cdr:to>
      <cdr:x>1</cdr:x>
      <cdr:y>0.67675</cdr:y>
    </cdr:to>
    <cdr:sp>
      <cdr:nvSpPr>
        <cdr:cNvPr id="7" name="TextBox 7"/>
        <cdr:cNvSpPr txBox="1">
          <a:spLocks noChangeArrowheads="1"/>
        </cdr:cNvSpPr>
      </cdr:nvSpPr>
      <cdr:spPr>
        <a:xfrm>
          <a:off x="7058025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0.83925</cdr:x>
      <cdr:y>0.00725</cdr:y>
    </cdr:from>
    <cdr:to>
      <cdr:x>0.982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</cdr:x>
      <cdr:y>0.58625</cdr:y>
    </cdr:from>
    <cdr:to>
      <cdr:x>1</cdr:x>
      <cdr:y>0.6525</cdr:y>
    </cdr:to>
    <cdr:sp>
      <cdr:nvSpPr>
        <cdr:cNvPr id="2" name="TextBox 2"/>
        <cdr:cNvSpPr txBox="1">
          <a:spLocks noChangeArrowheads="1"/>
        </cdr:cNvSpPr>
      </cdr:nvSpPr>
      <cdr:spPr>
        <a:xfrm>
          <a:off x="7086600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0.74075</cdr:y>
    </cdr:from>
    <cdr:to>
      <cdr:x>0.92925</cdr:x>
      <cdr:y>0.807</cdr:y>
    </cdr:to>
    <cdr:sp>
      <cdr:nvSpPr>
        <cdr:cNvPr id="6" name="TextBox 6"/>
        <cdr:cNvSpPr txBox="1">
          <a:spLocks noChangeArrowheads="1"/>
        </cdr:cNvSpPr>
      </cdr:nvSpPr>
      <cdr:spPr>
        <a:xfrm>
          <a:off x="6524625" y="20193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0.933</cdr:x>
      <cdr:y>0.64025</cdr:y>
    </cdr:from>
    <cdr:to>
      <cdr:x>1</cdr:x>
      <cdr:y>0.7065</cdr:y>
    </cdr:to>
    <cdr:sp>
      <cdr:nvSpPr>
        <cdr:cNvPr id="7" name="TextBox 7"/>
        <cdr:cNvSpPr txBox="1">
          <a:spLocks noChangeArrowheads="1"/>
        </cdr:cNvSpPr>
      </cdr:nvSpPr>
      <cdr:spPr>
        <a:xfrm>
          <a:off x="7086600" y="1743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0.933</cdr:x>
      <cdr:y>0.67625</cdr:y>
    </cdr:from>
    <cdr:to>
      <cdr:x>1</cdr:x>
      <cdr:y>0.7425</cdr:y>
    </cdr:to>
    <cdr:sp>
      <cdr:nvSpPr>
        <cdr:cNvPr id="8" name="TextBox 8"/>
        <cdr:cNvSpPr txBox="1">
          <a:spLocks noChangeArrowheads="1"/>
        </cdr:cNvSpPr>
      </cdr:nvSpPr>
      <cdr:spPr>
        <a:xfrm>
          <a:off x="7086600" y="1847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0.93025</cdr:x>
      <cdr:y>0.70525</cdr:y>
    </cdr:from>
    <cdr:to>
      <cdr:x>1</cdr:x>
      <cdr:y>0.7715</cdr:y>
    </cdr:to>
    <cdr:sp>
      <cdr:nvSpPr>
        <cdr:cNvPr id="9" name="TextBox 9"/>
        <cdr:cNvSpPr txBox="1">
          <a:spLocks noChangeArrowheads="1"/>
        </cdr:cNvSpPr>
      </cdr:nvSpPr>
      <cdr:spPr>
        <a:xfrm>
          <a:off x="7067550" y="1924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平成１7年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0.00375</cdr:y>
    </cdr:from>
    <cdr:to>
      <cdr:x>0.987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0.999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86050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0.99525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0.831</cdr:x>
      <cdr:y>0.58925</cdr:y>
    </cdr:from>
    <cdr:to>
      <cdr:x>0.89875</cdr:x>
      <cdr:y>0.6565</cdr:y>
    </cdr:to>
    <cdr:sp>
      <cdr:nvSpPr>
        <cdr:cNvPr id="4" name="TextBox 4"/>
        <cdr:cNvSpPr txBox="1">
          <a:spLocks noChangeArrowheads="1"/>
        </cdr:cNvSpPr>
      </cdr:nvSpPr>
      <cdr:spPr>
        <a:xfrm>
          <a:off x="6315075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0.89475</cdr:x>
      <cdr:y>0.4745</cdr:y>
    </cdr:from>
    <cdr:to>
      <cdr:x>1</cdr:x>
      <cdr:y>0.54175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12763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平成14・16年
</a:t>
          </a:r>
        </a:p>
      </cdr:txBody>
    </cdr:sp>
  </cdr:relSizeAnchor>
  <cdr:relSizeAnchor xmlns:cdr="http://schemas.openxmlformats.org/drawingml/2006/chartDrawing">
    <cdr:from>
      <cdr:x>0.9275</cdr:x>
      <cdr:y>0.5035</cdr:y>
    </cdr:from>
    <cdr:to>
      <cdr:x>0.99525</cdr:x>
      <cdr:y>0.57075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0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0.92675</cdr:x>
      <cdr:y>0.54</cdr:y>
    </cdr:from>
    <cdr:to>
      <cdr:x>0.9995</cdr:x>
      <cdr:y>0.60725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14478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0.03225</cdr:y>
    </cdr:from>
    <cdr:to>
      <cdr:x>0.9815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0.93175</cdr:x>
      <cdr:y>0.56775</cdr:y>
    </cdr:from>
    <cdr:to>
      <cdr:x>1</cdr:x>
      <cdr:y>0.6405</cdr:y>
    </cdr:to>
    <cdr:sp>
      <cdr:nvSpPr>
        <cdr:cNvPr id="2" name="TextBox 2"/>
        <cdr:cNvSpPr txBox="1">
          <a:spLocks noChangeArrowheads="1"/>
        </cdr:cNvSpPr>
      </cdr:nvSpPr>
      <cdr:spPr>
        <a:xfrm>
          <a:off x="7086600" y="15621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0.7105</cdr:y>
    </cdr:from>
    <cdr:to>
      <cdr:x>0.9295</cdr:x>
      <cdr:y>0.77625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1952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0.93275</cdr:x>
      <cdr:y>0.61425</cdr:y>
    </cdr:from>
    <cdr:to>
      <cdr:x>1</cdr:x>
      <cdr:y>0.68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0.93275</cdr:x>
      <cdr:y>0.7425</cdr:y>
    </cdr:from>
    <cdr:to>
      <cdr:x>1</cdr:x>
      <cdr:y>0.80825</cdr:y>
    </cdr:to>
    <cdr:sp>
      <cdr:nvSpPr>
        <cdr:cNvPr id="6" name="TextBox 6"/>
        <cdr:cNvSpPr txBox="1">
          <a:spLocks noChangeArrowheads="1"/>
        </cdr:cNvSpPr>
      </cdr:nvSpPr>
      <cdr:spPr>
        <a:xfrm>
          <a:off x="7096125" y="2038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0.93275</cdr:x>
      <cdr:y>0.6785</cdr:y>
    </cdr:from>
    <cdr:to>
      <cdr:x>1</cdr:x>
      <cdr:y>0.74425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0.58775</cdr:y>
    </cdr:from>
    <cdr:to>
      <cdr:x>0.995</cdr:x>
      <cdr:y>0.655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0.9325</cdr:x>
      <cdr:y>0.471</cdr:y>
    </cdr:from>
    <cdr:to>
      <cdr:x>1</cdr:x>
      <cdr:y>0.53825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266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0.84975</cdr:x>
      <cdr:y>0.63125</cdr:y>
    </cdr:from>
    <cdr:to>
      <cdr:x>0.918</cdr:x>
      <cdr:y>0.6985</cdr:y>
    </cdr:to>
    <cdr:sp>
      <cdr:nvSpPr>
        <cdr:cNvPr id="3" name="TextBox 3"/>
        <cdr:cNvSpPr txBox="1">
          <a:spLocks noChangeArrowheads="1"/>
        </cdr:cNvSpPr>
      </cdr:nvSpPr>
      <cdr:spPr>
        <a:xfrm>
          <a:off x="6391275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0.9325</cdr:x>
      <cdr:y>0.63125</cdr:y>
    </cdr:from>
    <cdr:to>
      <cdr:x>1</cdr:x>
      <cdr:y>0.6985</cdr:y>
    </cdr:to>
    <cdr:sp>
      <cdr:nvSpPr>
        <cdr:cNvPr id="4" name="TextBox 4"/>
        <cdr:cNvSpPr txBox="1">
          <a:spLocks noChangeArrowheads="1"/>
        </cdr:cNvSpPr>
      </cdr:nvSpPr>
      <cdr:spPr>
        <a:xfrm>
          <a:off x="7010400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0.85075</cdr:x>
      <cdr:y>0.01475</cdr:y>
    </cdr:from>
    <cdr:to>
      <cdr:x>0.995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400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0.5365</cdr:y>
    </cdr:from>
    <cdr:to>
      <cdr:x>0.995</cdr:x>
      <cdr:y>0.60375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438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0.02575</cdr:y>
    </cdr:from>
    <cdr:to>
      <cdr:x>0.9685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</cdr:x>
      <cdr:y>0.663</cdr:y>
    </cdr:from>
    <cdr:to>
      <cdr:x>0.99025</cdr:x>
      <cdr:y>0.7305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0.9155</cdr:x>
      <cdr:y>0.4795</cdr:y>
    </cdr:from>
    <cdr:to>
      <cdr:x>0.98375</cdr:x>
      <cdr:y>0.547</cdr:y>
    </cdr:to>
    <cdr:sp>
      <cdr:nvSpPr>
        <cdr:cNvPr id="3" name="TextBox 3"/>
        <cdr:cNvSpPr txBox="1">
          <a:spLocks noChangeArrowheads="1"/>
        </cdr:cNvSpPr>
      </cdr:nvSpPr>
      <cdr:spPr>
        <a:xfrm>
          <a:off x="6886575" y="1285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0.8425</cdr:x>
      <cdr:y>0.663</cdr:y>
    </cdr:from>
    <cdr:to>
      <cdr:x>0.916</cdr:x>
      <cdr:y>0.7305</cdr:y>
    </cdr:to>
    <cdr:sp>
      <cdr:nvSpPr>
        <cdr:cNvPr id="4" name="TextBox 4"/>
        <cdr:cNvSpPr txBox="1">
          <a:spLocks noChangeArrowheads="1"/>
        </cdr:cNvSpPr>
      </cdr:nvSpPr>
      <cdr:spPr>
        <a:xfrm>
          <a:off x="6334125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0.9155</cdr:x>
      <cdr:y>0.5455</cdr:y>
    </cdr:from>
    <cdr:to>
      <cdr:x>0.98375</cdr:x>
      <cdr:y>0.613</cdr:y>
    </cdr:to>
    <cdr:sp>
      <cdr:nvSpPr>
        <cdr:cNvPr id="5" name="TextBox 5"/>
        <cdr:cNvSpPr txBox="1">
          <a:spLocks noChangeArrowheads="1"/>
        </cdr:cNvSpPr>
      </cdr:nvSpPr>
      <cdr:spPr>
        <a:xfrm>
          <a:off x="6886575" y="1457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</cdr:x>
      <cdr:y>0.61175</cdr:y>
    </cdr:from>
    <cdr:to>
      <cdr:x>0.99025</cdr:x>
      <cdr:y>0.67925</cdr:y>
    </cdr:to>
    <cdr:sp>
      <cdr:nvSpPr>
        <cdr:cNvPr id="7" name="TextBox 7"/>
        <cdr:cNvSpPr txBox="1">
          <a:spLocks noChangeArrowheads="1"/>
        </cdr:cNvSpPr>
      </cdr:nvSpPr>
      <cdr:spPr>
        <a:xfrm>
          <a:off x="6934200" y="1638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0.94875</cdr:x>
      <cdr:y>0.60725</cdr:y>
    </cdr:from>
    <cdr:to>
      <cdr:x>1</cdr:x>
      <cdr:y>0.672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0.942</cdr:x>
      <cdr:y>0.7205</cdr:y>
    </cdr:from>
    <cdr:to>
      <cdr:x>1</cdr:x>
      <cdr:y>0.78525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2009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0.9345</cdr:x>
      <cdr:y>0.76575</cdr:y>
    </cdr:from>
    <cdr:to>
      <cdr:x>1</cdr:x>
      <cdr:y>0.84775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2133600"/>
          <a:ext cx="628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0.8365</cdr:x>
      <cdr:y>0.53825</cdr:y>
    </cdr:from>
    <cdr:to>
      <cdr:x>0.90975</cdr:x>
      <cdr:y>0.603</cdr:y>
    </cdr:to>
    <cdr:sp>
      <cdr:nvSpPr>
        <cdr:cNvPr id="6" name="TextBox 6"/>
        <cdr:cNvSpPr txBox="1">
          <a:spLocks noChangeArrowheads="1"/>
        </cdr:cNvSpPr>
      </cdr:nvSpPr>
      <cdr:spPr>
        <a:xfrm>
          <a:off x="6296025" y="1495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0.94875</cdr:x>
      <cdr:y>0.67525</cdr:y>
    </cdr:from>
    <cdr:to>
      <cdr:x>1</cdr:x>
      <cdr:y>0.74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24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0.49425</cdr:y>
    </cdr:from>
    <cdr:to>
      <cdr:x>1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0.57675</cdr:y>
    </cdr:from>
    <cdr:to>
      <cdr:x>1</cdr:x>
      <cdr:y>0.63925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5811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0.84025</cdr:x>
      <cdr:y>0.448</cdr:y>
    </cdr:from>
    <cdr:to>
      <cdr:x>0.92525</cdr:x>
      <cdr:y>0.5245</cdr:y>
    </cdr:to>
    <cdr:sp>
      <cdr:nvSpPr>
        <cdr:cNvPr id="4" name="TextBox 4"/>
        <cdr:cNvSpPr txBox="1">
          <a:spLocks noChangeArrowheads="1"/>
        </cdr:cNvSpPr>
      </cdr:nvSpPr>
      <cdr:spPr>
        <a:xfrm>
          <a:off x="6391275" y="12287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　
</a:t>
          </a:r>
        </a:p>
      </cdr:txBody>
    </cdr:sp>
  </cdr:relSizeAnchor>
  <cdr:relSizeAnchor xmlns:cdr="http://schemas.openxmlformats.org/drawingml/2006/chartDrawing">
    <cdr:from>
      <cdr:x>0.92775</cdr:x>
      <cdr:y>0.61325</cdr:y>
    </cdr:from>
    <cdr:to>
      <cdr:x>1</cdr:x>
      <cdr:y>0.67925</cdr:y>
    </cdr:to>
    <cdr:sp>
      <cdr:nvSpPr>
        <cdr:cNvPr id="5" name="TextBox 5"/>
        <cdr:cNvSpPr txBox="1">
          <a:spLocks noChangeArrowheads="1"/>
        </cdr:cNvSpPr>
      </cdr:nvSpPr>
      <cdr:spPr>
        <a:xfrm>
          <a:off x="7058025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0.814</cdr:x>
      <cdr:y>1</cdr:y>
    </cdr:from>
    <cdr:to>
      <cdr:x>0.824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619125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0.84025</cdr:x>
      <cdr:y>0</cdr:y>
    </cdr:from>
    <cdr:to>
      <cdr:x>0.983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3912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0.9335</cdr:x>
      <cdr:y>0.53075</cdr:y>
    </cdr:from>
    <cdr:to>
      <cdr:x>1</cdr:x>
      <cdr:y>0.59675</cdr:y>
    </cdr:to>
    <cdr:sp>
      <cdr:nvSpPr>
        <cdr:cNvPr id="8" name="TextBox 8"/>
        <cdr:cNvSpPr txBox="1">
          <a:spLocks noChangeArrowheads="1"/>
        </cdr:cNvSpPr>
      </cdr:nvSpPr>
      <cdr:spPr>
        <a:xfrm>
          <a:off x="7096125" y="1447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0.46975</cdr:y>
    </cdr:from>
    <cdr:to>
      <cdr:x>1</cdr:x>
      <cdr:y>0.53525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52725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0.57275</cdr:y>
    </cdr:from>
    <cdr:to>
      <cdr:x>0.89025</cdr:x>
      <cdr:y>0.63825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0.92775</cdr:x>
      <cdr:y>0.50875</cdr:y>
    </cdr:from>
    <cdr:to>
      <cdr:x>1</cdr:x>
      <cdr:y>0.57425</cdr:y>
    </cdr:to>
    <cdr:sp>
      <cdr:nvSpPr>
        <cdr:cNvPr id="4" name="TextBox 4"/>
        <cdr:cNvSpPr txBox="1">
          <a:spLocks noChangeArrowheads="1"/>
        </cdr:cNvSpPr>
      </cdr:nvSpPr>
      <cdr:spPr>
        <a:xfrm>
          <a:off x="7058025" y="1400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0.9335</cdr:x>
      <cdr:y>0.555</cdr:y>
    </cdr:from>
    <cdr:to>
      <cdr:x>1</cdr:x>
      <cdr:y>0.6205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1524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0.837</cdr:x>
      <cdr:y>0.01775</cdr:y>
    </cdr:from>
    <cdr:to>
      <cdr:x>0.97975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0.9335</cdr:x>
      <cdr:y>0.605</cdr:y>
    </cdr:from>
    <cdr:to>
      <cdr:x>1</cdr:x>
      <cdr:y>0.6705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666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0.439</cdr:y>
    </cdr:from>
    <cdr:to>
      <cdr:x>1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28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0.80275</cdr:x>
      <cdr:y>0.24675</cdr:y>
    </cdr:from>
    <cdr:to>
      <cdr:x>0.90025</cdr:x>
      <cdr:y>0.3115</cdr:y>
    </cdr:to>
    <cdr:sp>
      <cdr:nvSpPr>
        <cdr:cNvPr id="2" name="TextBox 2"/>
        <cdr:cNvSpPr txBox="1">
          <a:spLocks noChangeArrowheads="1"/>
        </cdr:cNvSpPr>
      </cdr:nvSpPr>
      <cdr:spPr>
        <a:xfrm>
          <a:off x="6105525" y="6858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0.9495</cdr:x>
      <cdr:y>0.50625</cdr:y>
    </cdr:from>
    <cdr:to>
      <cdr:x>1</cdr:x>
      <cdr:y>0.571</cdr:y>
    </cdr:to>
    <cdr:sp>
      <cdr:nvSpPr>
        <cdr:cNvPr id="3" name="TextBox 3"/>
        <cdr:cNvSpPr txBox="1">
          <a:spLocks noChangeArrowheads="1"/>
        </cdr:cNvSpPr>
      </cdr:nvSpPr>
      <cdr:spPr>
        <a:xfrm>
          <a:off x="7219950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0.94475</cdr:x>
      <cdr:y>0.57025</cdr:y>
    </cdr:from>
    <cdr:to>
      <cdr:x>1</cdr:x>
      <cdr:y>0.635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1590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0.8695</cdr:x>
      <cdr:y>0.2475</cdr:y>
    </cdr:from>
    <cdr:to>
      <cdr:x>0.937</cdr:x>
      <cdr:y>0.31225</cdr:y>
    </cdr:to>
    <cdr:sp>
      <cdr:nvSpPr>
        <cdr:cNvPr id="5" name="TextBox 5"/>
        <cdr:cNvSpPr txBox="1">
          <a:spLocks noChangeArrowheads="1"/>
        </cdr:cNvSpPr>
      </cdr:nvSpPr>
      <cdr:spPr>
        <a:xfrm>
          <a:off x="6610350" y="685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0.85525</cdr:x>
      <cdr:y>0</cdr:y>
    </cdr:from>
    <cdr:to>
      <cdr:x>0.998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5055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0.9495</cdr:x>
      <cdr:y>0.349</cdr:y>
    </cdr:from>
    <cdr:to>
      <cdr:x>1</cdr:x>
      <cdr:y>0.41375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971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0.34725</cdr:y>
    </cdr:from>
    <cdr:to>
      <cdr:x>1</cdr:x>
      <cdr:y>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971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0.41075</cdr:y>
    </cdr:from>
    <cdr:to>
      <cdr:x>1</cdr:x>
      <cdr:y>0.4755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143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0.9325</cdr:x>
      <cdr:y>0.488</cdr:y>
    </cdr:from>
    <cdr:to>
      <cdr:x>1</cdr:x>
      <cdr:y>0.55275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1362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0.8305</cdr:x>
      <cdr:y>0.25175</cdr:y>
    </cdr:from>
    <cdr:to>
      <cdr:x>0.90375</cdr:x>
      <cdr:y>0.313</cdr:y>
    </cdr:to>
    <cdr:sp>
      <cdr:nvSpPr>
        <cdr:cNvPr id="4" name="TextBox 4"/>
        <cdr:cNvSpPr txBox="1">
          <a:spLocks noChangeArrowheads="1"/>
        </cdr:cNvSpPr>
      </cdr:nvSpPr>
      <cdr:spPr>
        <a:xfrm>
          <a:off x="6267450" y="7048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64770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0.9325</cdr:x>
      <cdr:y>0.28375</cdr:y>
    </cdr:from>
    <cdr:to>
      <cdr:x>1</cdr:x>
      <cdr:y>0.3485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7905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0.552</cdr:y>
    </cdr:from>
    <cdr:to>
      <cdr:x>1</cdr:x>
      <cdr:y>0.62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0.93225</cdr:x>
      <cdr:y>0.6075</cdr:y>
    </cdr:from>
    <cdr:to>
      <cdr:x>1</cdr:x>
      <cdr:y>0.6755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0.8555</cdr:x>
      <cdr:y>0.49275</cdr:y>
    </cdr:from>
    <cdr:to>
      <cdr:x>0.92875</cdr:x>
      <cdr:y>0.5715</cdr:y>
    </cdr:to>
    <cdr:sp>
      <cdr:nvSpPr>
        <cdr:cNvPr id="3" name="TextBox 3"/>
        <cdr:cNvSpPr txBox="1">
          <a:spLocks noChangeArrowheads="1"/>
        </cdr:cNvSpPr>
      </cdr:nvSpPr>
      <cdr:spPr>
        <a:xfrm>
          <a:off x="6457950" y="13049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0.92875</cdr:x>
      <cdr:y>0.64475</cdr:y>
    </cdr:from>
    <cdr:to>
      <cdr:x>0.99675</cdr:x>
      <cdr:y>0.71275</cdr:y>
    </cdr:to>
    <cdr:sp>
      <cdr:nvSpPr>
        <cdr:cNvPr id="4" name="TextBox 4"/>
        <cdr:cNvSpPr txBox="1">
          <a:spLocks noChangeArrowheads="1"/>
        </cdr:cNvSpPr>
      </cdr:nvSpPr>
      <cdr:spPr>
        <a:xfrm>
          <a:off x="7010400" y="1704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0.678</cdr:y>
    </cdr:from>
    <cdr:to>
      <cdr:x>1</cdr:x>
      <cdr:y>0.746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0.8435</cdr:x>
      <cdr:y>0</cdr:y>
    </cdr:from>
    <cdr:to>
      <cdr:x>0.98725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0.402</cdr:y>
    </cdr:from>
    <cdr:to>
      <cdr:x>1</cdr:x>
      <cdr:y>0.46625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1123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0.50125</cdr:y>
    </cdr:from>
    <cdr:to>
      <cdr:x>1</cdr:x>
      <cdr:y>0.5655</cdr:y>
    </cdr:to>
    <cdr:sp>
      <cdr:nvSpPr>
        <cdr:cNvPr id="2" name="TextBox 2"/>
        <cdr:cNvSpPr txBox="1">
          <a:spLocks noChangeArrowheads="1"/>
        </cdr:cNvSpPr>
      </cdr:nvSpPr>
      <cdr:spPr>
        <a:xfrm>
          <a:off x="7172325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0.56825</cdr:y>
    </cdr:from>
    <cdr:to>
      <cdr:x>1</cdr:x>
      <cdr:y>0.6325</cdr:y>
    </cdr:to>
    <cdr:sp>
      <cdr:nvSpPr>
        <cdr:cNvPr id="3" name="TextBox 3"/>
        <cdr:cNvSpPr txBox="1">
          <a:spLocks noChangeArrowheads="1"/>
        </cdr:cNvSpPr>
      </cdr:nvSpPr>
      <cdr:spPr>
        <a:xfrm>
          <a:off x="7172325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0.86125</cdr:x>
      <cdr:y>0.31275</cdr:y>
    </cdr:from>
    <cdr:to>
      <cdr:x>0.92925</cdr:x>
      <cdr:y>0.377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876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0.335</cdr:y>
    </cdr:from>
    <cdr:to>
      <cdr:x>1</cdr:x>
      <cdr:y>0.39925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942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0.8515</cdr:x>
      <cdr:y>0</cdr:y>
    </cdr:from>
    <cdr:to>
      <cdr:x>0.995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4389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0.83825</cdr:x>
      <cdr:y>0.0105</cdr:y>
    </cdr:from>
    <cdr:to>
      <cdr:x>0.983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2769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0.609</cdr:y>
    </cdr:from>
    <cdr:to>
      <cdr:x>1</cdr:x>
      <cdr:y>0.67375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0.697</cdr:y>
    </cdr:from>
    <cdr:to>
      <cdr:x>1</cdr:x>
      <cdr:y>0.76175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1943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0.73625</cdr:y>
    </cdr:from>
    <cdr:to>
      <cdr:x>0.932</cdr:x>
      <cdr:y>0.801</cdr:y>
    </cdr:to>
    <cdr:sp>
      <cdr:nvSpPr>
        <cdr:cNvPr id="5" name="TextBox 5"/>
        <cdr:cNvSpPr txBox="1">
          <a:spLocks noChangeArrowheads="1"/>
        </cdr:cNvSpPr>
      </cdr:nvSpPr>
      <cdr:spPr>
        <a:xfrm>
          <a:off x="6467475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0.65125</cdr:y>
    </cdr:from>
    <cdr:to>
      <cdr:x>1</cdr:x>
      <cdr:y>0.716</cdr:y>
    </cdr:to>
    <cdr:sp>
      <cdr:nvSpPr>
        <cdr:cNvPr id="6" name="TextBox 6"/>
        <cdr:cNvSpPr txBox="1">
          <a:spLocks noChangeArrowheads="1"/>
        </cdr:cNvSpPr>
      </cdr:nvSpPr>
      <cdr:spPr>
        <a:xfrm>
          <a:off x="6981825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0.73625</cdr:y>
    </cdr:from>
    <cdr:to>
      <cdr:x>1</cdr:x>
      <cdr:y>0.801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0.93225</cdr:x>
      <cdr:y>0.697</cdr:y>
    </cdr:from>
    <cdr:to>
      <cdr:x>1</cdr:x>
      <cdr:y>0.76175</cdr:y>
    </cdr:to>
    <cdr:sp>
      <cdr:nvSpPr>
        <cdr:cNvPr id="8" name="TextBox 8"/>
        <cdr:cNvSpPr txBox="1">
          <a:spLocks noChangeArrowheads="1"/>
        </cdr:cNvSpPr>
      </cdr:nvSpPr>
      <cdr:spPr>
        <a:xfrm>
          <a:off x="6981825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</cdr:y>
    </cdr:from>
    <cdr:to>
      <cdr:x>0.99075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0.9295</cdr:x>
      <cdr:y>0.57125</cdr:y>
    </cdr:from>
    <cdr:to>
      <cdr:x>0.99825</cdr:x>
      <cdr:y>0.6335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0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0.9985</cdr:x>
      <cdr:y>0.99725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67600" y="28956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0.65525</cdr:y>
    </cdr:from>
    <cdr:to>
      <cdr:x>0.958</cdr:x>
      <cdr:y>0.7175</cdr:y>
    </cdr:to>
    <cdr:sp>
      <cdr:nvSpPr>
        <cdr:cNvPr id="4" name="TextBox 4"/>
        <cdr:cNvSpPr txBox="1">
          <a:spLocks noChangeArrowheads="1"/>
        </cdr:cNvSpPr>
      </cdr:nvSpPr>
      <cdr:spPr>
        <a:xfrm>
          <a:off x="6648450" y="18954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0.9295</cdr:x>
      <cdr:y>0.716</cdr:y>
    </cdr:from>
    <cdr:to>
      <cdr:x>0.99825</cdr:x>
      <cdr:y>0.77825</cdr:y>
    </cdr:to>
    <cdr:sp>
      <cdr:nvSpPr>
        <cdr:cNvPr id="5" name="TextBox 5"/>
        <cdr:cNvSpPr txBox="1">
          <a:spLocks noChangeArrowheads="1"/>
        </cdr:cNvSpPr>
      </cdr:nvSpPr>
      <cdr:spPr>
        <a:xfrm>
          <a:off x="6953250" y="2076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0.9295</cdr:x>
      <cdr:y>0.75675</cdr:y>
    </cdr:from>
    <cdr:to>
      <cdr:x>0.99825</cdr:x>
      <cdr:y>0.819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0" y="2190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0.9295</cdr:x>
      <cdr:y>0.57125</cdr:y>
    </cdr:from>
    <cdr:to>
      <cdr:x>0.99825</cdr:x>
      <cdr:y>0.722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657350"/>
          <a:ext cx="5143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0.0395</cdr:y>
    </cdr:from>
    <cdr:to>
      <cdr:x>0.993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0.949</cdr:x>
      <cdr:y>0.548</cdr:y>
    </cdr:from>
    <cdr:to>
      <cdr:x>1</cdr:x>
      <cdr:y>0.61425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495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</cdr:x>
      <cdr:y>0.58625</cdr:y>
    </cdr:from>
    <cdr:to>
      <cdr:x>1</cdr:x>
      <cdr:y>0.6525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0.6365</cdr:y>
    </cdr:from>
    <cdr:to>
      <cdr:x>1</cdr:x>
      <cdr:y>0.70275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733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0.88225</cdr:x>
      <cdr:y>0.45125</cdr:y>
    </cdr:from>
    <cdr:to>
      <cdr:x>0.95075</cdr:x>
      <cdr:y>0.5175</cdr:y>
    </cdr:to>
    <cdr:sp>
      <cdr:nvSpPr>
        <cdr:cNvPr id="6" name="TextBox 6"/>
        <cdr:cNvSpPr txBox="1">
          <a:spLocks noChangeArrowheads="1"/>
        </cdr:cNvSpPr>
      </cdr:nvSpPr>
      <cdr:spPr>
        <a:xfrm>
          <a:off x="6610350" y="1228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0.4785</cdr:y>
    </cdr:from>
    <cdr:to>
      <cdr:x>1</cdr:x>
      <cdr:y>0.54475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304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317" customWidth="1"/>
    <col min="2" max="2" width="7.25390625" style="364" customWidth="1"/>
    <col min="3" max="3" width="9.625" style="323" customWidth="1"/>
    <col min="4" max="4" width="9.00390625" style="317" customWidth="1"/>
    <col min="5" max="5" width="20.00390625" style="317" bestFit="1" customWidth="1"/>
    <col min="6" max="6" width="18.625" style="317" customWidth="1"/>
    <col min="7" max="7" width="7.75390625" style="317" customWidth="1"/>
    <col min="8" max="8" width="2.375" style="317" customWidth="1"/>
    <col min="9" max="9" width="7.75390625" style="317" customWidth="1"/>
    <col min="10" max="16384" width="9.00390625" style="317" customWidth="1"/>
  </cols>
  <sheetData>
    <row r="1" spans="1:8" ht="21" customHeight="1">
      <c r="A1" s="313"/>
      <c r="B1" s="343"/>
      <c r="C1" s="315"/>
      <c r="D1" s="314"/>
      <c r="E1" s="314"/>
      <c r="F1" s="314"/>
      <c r="G1" s="314"/>
      <c r="H1" s="316"/>
    </row>
    <row r="2" spans="1:8" ht="24">
      <c r="A2" s="413" t="s">
        <v>212</v>
      </c>
      <c r="B2" s="414"/>
      <c r="C2" s="414"/>
      <c r="D2" s="414"/>
      <c r="E2" s="414"/>
      <c r="F2" s="414"/>
      <c r="G2" s="414"/>
      <c r="H2" s="415"/>
    </row>
    <row r="3" spans="1:8" ht="30" customHeight="1">
      <c r="A3" s="416" t="s">
        <v>256</v>
      </c>
      <c r="B3" s="414"/>
      <c r="C3" s="414"/>
      <c r="D3" s="414"/>
      <c r="E3" s="414"/>
      <c r="F3" s="414"/>
      <c r="G3" s="414"/>
      <c r="H3" s="415"/>
    </row>
    <row r="4" spans="1:8" ht="17.25">
      <c r="A4" s="173"/>
      <c r="B4" s="344"/>
      <c r="C4" s="319"/>
      <c r="D4" s="42"/>
      <c r="E4" s="42"/>
      <c r="F4" s="42"/>
      <c r="G4" s="42"/>
      <c r="H4" s="320"/>
    </row>
    <row r="5" spans="1:8" ht="17.25">
      <c r="A5" s="375"/>
      <c r="B5" s="376"/>
      <c r="C5" s="376"/>
      <c r="D5" s="376"/>
      <c r="E5" s="376"/>
      <c r="F5" s="376"/>
      <c r="G5" s="376"/>
      <c r="H5" s="377"/>
    </row>
    <row r="6" spans="1:8" ht="23.25" customHeight="1">
      <c r="A6" s="371"/>
      <c r="B6" s="373" t="s">
        <v>227</v>
      </c>
      <c r="C6" s="372"/>
      <c r="D6" s="374" t="s">
        <v>228</v>
      </c>
      <c r="E6" s="374"/>
      <c r="F6" s="318"/>
      <c r="G6" s="318"/>
      <c r="H6" s="320"/>
    </row>
    <row r="7" spans="1:8" s="328" customFormat="1" ht="16.5" customHeight="1">
      <c r="A7" s="324"/>
      <c r="B7" s="345">
        <v>1</v>
      </c>
      <c r="C7" s="335"/>
      <c r="D7" s="318" t="s">
        <v>208</v>
      </c>
      <c r="E7" s="318"/>
      <c r="F7" s="318"/>
      <c r="G7" s="326"/>
      <c r="H7" s="327"/>
    </row>
    <row r="8" spans="1:8" s="328" customFormat="1" ht="16.5" customHeight="1">
      <c r="A8" s="324"/>
      <c r="B8" s="346"/>
      <c r="C8" s="335"/>
      <c r="D8" s="318"/>
      <c r="E8" s="318"/>
      <c r="F8" s="318"/>
      <c r="G8" s="318"/>
      <c r="H8" s="327"/>
    </row>
    <row r="9" spans="1:8" s="328" customFormat="1" ht="16.5" customHeight="1">
      <c r="A9" s="324"/>
      <c r="B9" s="347">
        <v>2</v>
      </c>
      <c r="C9" s="335"/>
      <c r="D9" s="318" t="s">
        <v>209</v>
      </c>
      <c r="E9" s="318"/>
      <c r="F9" s="318"/>
      <c r="G9" s="326"/>
      <c r="H9" s="327"/>
    </row>
    <row r="10" spans="1:8" s="328" customFormat="1" ht="16.5" customHeight="1">
      <c r="A10" s="324"/>
      <c r="B10" s="346"/>
      <c r="C10" s="335"/>
      <c r="D10" s="318"/>
      <c r="E10" s="318"/>
      <c r="F10" s="318"/>
      <c r="G10" s="318"/>
      <c r="H10" s="327"/>
    </row>
    <row r="11" spans="1:8" s="328" customFormat="1" ht="16.5" customHeight="1">
      <c r="A11" s="324"/>
      <c r="B11" s="348">
        <v>3</v>
      </c>
      <c r="C11" s="335"/>
      <c r="D11" s="318" t="s">
        <v>210</v>
      </c>
      <c r="E11" s="318"/>
      <c r="F11" s="318"/>
      <c r="G11" s="326"/>
      <c r="H11" s="327"/>
    </row>
    <row r="12" spans="1:8" s="328" customFormat="1" ht="16.5" customHeight="1">
      <c r="A12" s="324"/>
      <c r="B12" s="346"/>
      <c r="C12" s="335"/>
      <c r="D12" s="318"/>
      <c r="E12" s="318"/>
      <c r="F12" s="318"/>
      <c r="G12" s="318"/>
      <c r="H12" s="327"/>
    </row>
    <row r="13" spans="1:8" s="328" customFormat="1" ht="16.5" customHeight="1">
      <c r="A13" s="324"/>
      <c r="B13" s="349">
        <v>4</v>
      </c>
      <c r="C13" s="335"/>
      <c r="D13" s="318" t="s">
        <v>211</v>
      </c>
      <c r="E13" s="318"/>
      <c r="F13" s="318"/>
      <c r="G13" s="326"/>
      <c r="H13" s="327"/>
    </row>
    <row r="14" spans="1:8" s="328" customFormat="1" ht="16.5" customHeight="1">
      <c r="A14" s="324"/>
      <c r="B14" s="346" t="s">
        <v>90</v>
      </c>
      <c r="C14" s="335"/>
      <c r="D14" s="318"/>
      <c r="E14" s="318"/>
      <c r="F14" s="318"/>
      <c r="G14" s="318"/>
      <c r="H14" s="327"/>
    </row>
    <row r="15" spans="1:8" s="328" customFormat="1" ht="16.5" customHeight="1">
      <c r="A15" s="324"/>
      <c r="B15" s="350">
        <v>5</v>
      </c>
      <c r="C15" s="339"/>
      <c r="D15" s="318" t="s">
        <v>214</v>
      </c>
      <c r="E15" s="318"/>
      <c r="F15" s="318"/>
      <c r="G15" s="326"/>
      <c r="H15" s="327"/>
    </row>
    <row r="16" spans="1:8" s="328" customFormat="1" ht="16.5" customHeight="1">
      <c r="A16" s="324"/>
      <c r="B16" s="346"/>
      <c r="C16" s="335"/>
      <c r="D16" s="318"/>
      <c r="E16" s="318"/>
      <c r="F16" s="318"/>
      <c r="G16" s="318"/>
      <c r="H16" s="327"/>
    </row>
    <row r="17" spans="1:8" s="328" customFormat="1" ht="16.5" customHeight="1">
      <c r="A17" s="324"/>
      <c r="B17" s="351">
        <v>6</v>
      </c>
      <c r="C17" s="335"/>
      <c r="D17" s="318" t="s">
        <v>215</v>
      </c>
      <c r="E17" s="318"/>
      <c r="F17" s="318"/>
      <c r="G17" s="318"/>
      <c r="H17" s="327"/>
    </row>
    <row r="18" spans="1:8" s="328" customFormat="1" ht="16.5" customHeight="1">
      <c r="A18" s="324"/>
      <c r="B18" s="346"/>
      <c r="C18" s="335"/>
      <c r="D18" s="318"/>
      <c r="E18" s="318"/>
      <c r="F18" s="318"/>
      <c r="G18" s="318"/>
      <c r="H18" s="327"/>
    </row>
    <row r="19" spans="1:8" s="328" customFormat="1" ht="16.5" customHeight="1">
      <c r="A19" s="324"/>
      <c r="B19" s="352">
        <v>7</v>
      </c>
      <c r="C19" s="335"/>
      <c r="D19" s="318" t="s">
        <v>216</v>
      </c>
      <c r="E19" s="318"/>
      <c r="F19" s="318"/>
      <c r="G19" s="318"/>
      <c r="H19" s="327"/>
    </row>
    <row r="20" spans="1:8" s="328" customFormat="1" ht="16.5" customHeight="1">
      <c r="A20" s="324"/>
      <c r="B20" s="346"/>
      <c r="C20" s="335"/>
      <c r="D20" s="318"/>
      <c r="E20" s="318"/>
      <c r="F20" s="318"/>
      <c r="G20" s="318"/>
      <c r="H20" s="327"/>
    </row>
    <row r="21" spans="1:8" s="328" customFormat="1" ht="16.5" customHeight="1">
      <c r="A21" s="324"/>
      <c r="B21" s="353">
        <v>8</v>
      </c>
      <c r="C21" s="335"/>
      <c r="D21" s="318" t="s">
        <v>213</v>
      </c>
      <c r="E21" s="318"/>
      <c r="F21" s="318"/>
      <c r="G21" s="318"/>
      <c r="H21" s="327"/>
    </row>
    <row r="22" spans="1:8" s="328" customFormat="1" ht="16.5" customHeight="1">
      <c r="A22" s="324"/>
      <c r="B22" s="346"/>
      <c r="C22" s="335"/>
      <c r="D22" s="318"/>
      <c r="E22" s="318"/>
      <c r="F22" s="318"/>
      <c r="G22" s="318"/>
      <c r="H22" s="327"/>
    </row>
    <row r="23" spans="1:8" s="328" customFormat="1" ht="16.5" customHeight="1">
      <c r="A23" s="324"/>
      <c r="B23" s="354">
        <v>9</v>
      </c>
      <c r="C23" s="335"/>
      <c r="D23" s="318" t="s">
        <v>217</v>
      </c>
      <c r="E23" s="318"/>
      <c r="F23" s="318"/>
      <c r="G23" s="318"/>
      <c r="H23" s="327"/>
    </row>
    <row r="24" spans="1:8" s="328" customFormat="1" ht="16.5" customHeight="1">
      <c r="A24" s="324"/>
      <c r="B24" s="346"/>
      <c r="C24" s="335"/>
      <c r="D24" s="318"/>
      <c r="E24" s="318"/>
      <c r="F24" s="318"/>
      <c r="G24" s="318"/>
      <c r="H24" s="327"/>
    </row>
    <row r="25" spans="1:8" s="328" customFormat="1" ht="16.5" customHeight="1">
      <c r="A25" s="324"/>
      <c r="B25" s="355">
        <v>10</v>
      </c>
      <c r="C25" s="335"/>
      <c r="D25" s="318" t="s">
        <v>218</v>
      </c>
      <c r="E25" s="318"/>
      <c r="F25" s="318"/>
      <c r="G25" s="318"/>
      <c r="H25" s="327"/>
    </row>
    <row r="26" spans="1:8" s="328" customFormat="1" ht="16.5" customHeight="1">
      <c r="A26" s="324"/>
      <c r="B26" s="346"/>
      <c r="C26" s="335"/>
      <c r="D26" s="318"/>
      <c r="E26" s="318"/>
      <c r="F26" s="318"/>
      <c r="G26" s="318"/>
      <c r="H26" s="327"/>
    </row>
    <row r="27" spans="1:8" s="328" customFormat="1" ht="16.5" customHeight="1">
      <c r="A27" s="324"/>
      <c r="B27" s="356">
        <v>11</v>
      </c>
      <c r="C27" s="335"/>
      <c r="D27" s="318" t="s">
        <v>219</v>
      </c>
      <c r="E27" s="318"/>
      <c r="F27" s="318"/>
      <c r="G27" s="318"/>
      <c r="H27" s="327"/>
    </row>
    <row r="28" spans="1:8" s="328" customFormat="1" ht="16.5" customHeight="1">
      <c r="A28" s="324"/>
      <c r="B28" s="346"/>
      <c r="C28" s="335"/>
      <c r="D28" s="318"/>
      <c r="E28" s="318"/>
      <c r="F28" s="318"/>
      <c r="G28" s="318"/>
      <c r="H28" s="327"/>
    </row>
    <row r="29" spans="1:8" s="328" customFormat="1" ht="16.5" customHeight="1">
      <c r="A29" s="324"/>
      <c r="B29" s="358">
        <v>12</v>
      </c>
      <c r="C29" s="335"/>
      <c r="D29" s="318" t="s">
        <v>220</v>
      </c>
      <c r="E29" s="318"/>
      <c r="F29" s="318"/>
      <c r="G29" s="318"/>
      <c r="H29" s="327"/>
    </row>
    <row r="30" spans="1:8" s="328" customFormat="1" ht="16.5" customHeight="1">
      <c r="A30" s="329"/>
      <c r="B30" s="357"/>
      <c r="C30" s="340"/>
      <c r="D30" s="330"/>
      <c r="E30" s="330"/>
      <c r="F30" s="330"/>
      <c r="G30" s="330"/>
      <c r="H30" s="331"/>
    </row>
    <row r="31" spans="1:8" s="328" customFormat="1" ht="16.5" customHeight="1">
      <c r="A31" s="324"/>
      <c r="B31" s="365">
        <v>13</v>
      </c>
      <c r="C31" s="341"/>
      <c r="D31" s="318" t="s">
        <v>221</v>
      </c>
      <c r="E31" s="318"/>
      <c r="F31" s="318"/>
      <c r="G31" s="318"/>
      <c r="H31" s="327"/>
    </row>
    <row r="32" spans="1:8" s="328" customFormat="1" ht="16.5" customHeight="1">
      <c r="A32" s="324"/>
      <c r="B32" s="346"/>
      <c r="C32" s="335"/>
      <c r="D32" s="318"/>
      <c r="E32" s="318"/>
      <c r="F32" s="318"/>
      <c r="G32" s="318"/>
      <c r="H32" s="327"/>
    </row>
    <row r="33" spans="1:8" s="328" customFormat="1" ht="16.5" customHeight="1">
      <c r="A33" s="324"/>
      <c r="B33" s="359">
        <v>14</v>
      </c>
      <c r="C33" s="335"/>
      <c r="D33" s="318" t="s">
        <v>222</v>
      </c>
      <c r="E33" s="318"/>
      <c r="F33" s="318"/>
      <c r="G33" s="318"/>
      <c r="H33" s="327"/>
    </row>
    <row r="34" spans="1:8" s="328" customFormat="1" ht="16.5" customHeight="1">
      <c r="A34" s="332"/>
      <c r="B34" s="346"/>
      <c r="C34" s="335"/>
      <c r="D34" s="333"/>
      <c r="E34" s="333"/>
      <c r="F34" s="333"/>
      <c r="G34" s="333"/>
      <c r="H34" s="334"/>
    </row>
    <row r="35" spans="1:8" s="328" customFormat="1" ht="16.5" customHeight="1">
      <c r="A35" s="336"/>
      <c r="B35" s="360">
        <v>15</v>
      </c>
      <c r="C35" s="335"/>
      <c r="D35" s="337" t="s">
        <v>225</v>
      </c>
      <c r="E35" s="337" t="s">
        <v>226</v>
      </c>
      <c r="F35" s="337"/>
      <c r="G35" s="337"/>
      <c r="H35" s="338"/>
    </row>
    <row r="36" spans="1:8" s="328" customFormat="1" ht="16.5" customHeight="1">
      <c r="A36" s="332"/>
      <c r="B36" s="361"/>
      <c r="C36" s="342"/>
      <c r="D36" s="333"/>
      <c r="E36" s="333"/>
      <c r="F36" s="333"/>
      <c r="G36" s="333"/>
      <c r="H36" s="334"/>
    </row>
    <row r="37" spans="1:8" s="328" customFormat="1" ht="16.5" customHeight="1">
      <c r="A37" s="324"/>
      <c r="B37" s="362">
        <v>16</v>
      </c>
      <c r="C37" s="341"/>
      <c r="D37" s="318" t="s">
        <v>223</v>
      </c>
      <c r="E37" s="318"/>
      <c r="F37" s="318"/>
      <c r="G37" s="318"/>
      <c r="H37" s="327"/>
    </row>
    <row r="38" spans="1:8" s="328" customFormat="1" ht="16.5" customHeight="1">
      <c r="A38" s="324"/>
      <c r="B38" s="346"/>
      <c r="C38" s="335"/>
      <c r="D38" s="318"/>
      <c r="E38" s="318"/>
      <c r="F38" s="318"/>
      <c r="G38" s="318"/>
      <c r="H38" s="327"/>
    </row>
    <row r="39" spans="1:8" s="328" customFormat="1" ht="16.5" customHeight="1">
      <c r="A39" s="324"/>
      <c r="B39" s="363">
        <v>17</v>
      </c>
      <c r="C39" s="341"/>
      <c r="D39" s="318" t="s">
        <v>224</v>
      </c>
      <c r="E39" s="318"/>
      <c r="F39" s="318"/>
      <c r="G39" s="318"/>
      <c r="H39" s="327"/>
    </row>
    <row r="40" spans="1:8" s="328" customFormat="1" ht="16.5" customHeight="1">
      <c r="A40" s="324"/>
      <c r="B40" s="363"/>
      <c r="C40" s="341"/>
      <c r="D40" s="318"/>
      <c r="E40" s="318"/>
      <c r="F40" s="318"/>
      <c r="G40" s="318"/>
      <c r="H40" s="327"/>
    </row>
    <row r="41" spans="1:8" s="328" customFormat="1" ht="16.5" customHeight="1">
      <c r="A41" s="324"/>
      <c r="B41" s="346"/>
      <c r="C41" s="325"/>
      <c r="D41" s="318"/>
      <c r="E41" s="318"/>
      <c r="F41" s="318"/>
      <c r="G41" s="318"/>
      <c r="H41" s="327"/>
    </row>
    <row r="42" spans="1:8" s="328" customFormat="1" ht="29.25" customHeight="1">
      <c r="A42" s="417" t="s">
        <v>229</v>
      </c>
      <c r="B42" s="418"/>
      <c r="C42" s="418"/>
      <c r="D42" s="418"/>
      <c r="E42" s="418"/>
      <c r="F42" s="418"/>
      <c r="G42" s="418"/>
      <c r="H42" s="419"/>
    </row>
    <row r="43" spans="1:8" s="328" customFormat="1" ht="14.25">
      <c r="A43" s="366"/>
      <c r="B43" s="367"/>
      <c r="C43" s="368"/>
      <c r="D43" s="369"/>
      <c r="E43" s="369"/>
      <c r="F43" s="369"/>
      <c r="G43" s="369"/>
      <c r="H43" s="370"/>
    </row>
    <row r="44" spans="1:8" s="322" customFormat="1" ht="17.25">
      <c r="A44" s="321"/>
      <c r="B44" s="344"/>
      <c r="C44" s="319"/>
      <c r="D44" s="321"/>
      <c r="E44" s="321"/>
      <c r="F44" s="321"/>
      <c r="G44" s="321"/>
      <c r="H44" s="321"/>
    </row>
    <row r="45" spans="1:8" s="322" customFormat="1" ht="17.25">
      <c r="A45" s="321"/>
      <c r="B45" s="344"/>
      <c r="C45" s="319"/>
      <c r="D45" s="321"/>
      <c r="E45" s="321"/>
      <c r="F45" s="321"/>
      <c r="G45" s="321"/>
      <c r="H45" s="321"/>
    </row>
    <row r="46" spans="1:8" s="322" customFormat="1" ht="17.25">
      <c r="A46" s="321"/>
      <c r="B46" s="344"/>
      <c r="C46" s="319"/>
      <c r="D46" s="321"/>
      <c r="E46" s="321"/>
      <c r="F46" s="321"/>
      <c r="G46" s="321"/>
      <c r="H46" s="321"/>
    </row>
    <row r="47" spans="1:8" s="322" customFormat="1" ht="17.25">
      <c r="A47" s="321"/>
      <c r="B47" s="344"/>
      <c r="C47" s="319"/>
      <c r="D47" s="321"/>
      <c r="E47" s="321"/>
      <c r="F47" s="321"/>
      <c r="G47" s="321"/>
      <c r="H47" s="321"/>
    </row>
    <row r="48" spans="1:8" s="322" customFormat="1" ht="17.25">
      <c r="A48" s="321"/>
      <c r="B48" s="344"/>
      <c r="C48" s="319"/>
      <c r="D48" s="321"/>
      <c r="E48" s="321"/>
      <c r="F48" s="321"/>
      <c r="G48" s="321"/>
      <c r="H48" s="321"/>
    </row>
    <row r="49" spans="1:8" s="322" customFormat="1" ht="17.25">
      <c r="A49" s="321"/>
      <c r="B49" s="344"/>
      <c r="C49" s="319"/>
      <c r="D49" s="321"/>
      <c r="E49" s="321"/>
      <c r="F49" s="321"/>
      <c r="G49" s="321"/>
      <c r="H49" s="321"/>
    </row>
    <row r="50" spans="1:8" s="322" customFormat="1" ht="17.25">
      <c r="A50" s="321"/>
      <c r="B50" s="344"/>
      <c r="C50" s="319"/>
      <c r="D50" s="321"/>
      <c r="E50" s="321"/>
      <c r="F50" s="321"/>
      <c r="G50" s="321"/>
      <c r="H50" s="321"/>
    </row>
    <row r="51" spans="1:8" s="322" customFormat="1" ht="17.25">
      <c r="A51" s="321"/>
      <c r="B51" s="344"/>
      <c r="C51" s="319"/>
      <c r="D51" s="321"/>
      <c r="E51" s="321"/>
      <c r="F51" s="321"/>
      <c r="G51" s="321"/>
      <c r="H51" s="321"/>
    </row>
    <row r="52" spans="1:8" s="322" customFormat="1" ht="17.25">
      <c r="A52" s="321"/>
      <c r="B52" s="344"/>
      <c r="C52" s="319"/>
      <c r="D52" s="321"/>
      <c r="E52" s="321"/>
      <c r="F52" s="321"/>
      <c r="G52" s="321"/>
      <c r="H52" s="321"/>
    </row>
    <row r="53" spans="1:8" s="322" customFormat="1" ht="17.25">
      <c r="A53" s="321"/>
      <c r="B53" s="344"/>
      <c r="C53" s="319"/>
      <c r="D53" s="321"/>
      <c r="E53" s="321"/>
      <c r="F53" s="321"/>
      <c r="G53" s="321"/>
      <c r="H53" s="321"/>
    </row>
    <row r="54" spans="1:8" s="322" customFormat="1" ht="17.25">
      <c r="A54" s="321"/>
      <c r="B54" s="344"/>
      <c r="C54" s="319"/>
      <c r="D54" s="321"/>
      <c r="E54" s="321"/>
      <c r="F54" s="321"/>
      <c r="G54" s="321"/>
      <c r="H54" s="321"/>
    </row>
    <row r="55" spans="2:3" s="322" customFormat="1" ht="17.25">
      <c r="B55" s="364"/>
      <c r="C55" s="323"/>
    </row>
    <row r="56" spans="2:3" s="322" customFormat="1" ht="17.25">
      <c r="B56" s="364"/>
      <c r="C56" s="323"/>
    </row>
    <row r="57" spans="2:3" s="322" customFormat="1" ht="17.25">
      <c r="B57" s="364"/>
      <c r="C57" s="323"/>
    </row>
    <row r="58" spans="2:3" s="322" customFormat="1" ht="17.25">
      <c r="B58" s="364"/>
      <c r="C58" s="323"/>
    </row>
    <row r="59" spans="2:3" s="322" customFormat="1" ht="17.25">
      <c r="B59" s="364"/>
      <c r="C59" s="323"/>
    </row>
    <row r="60" spans="2:3" s="322" customFormat="1" ht="17.25">
      <c r="B60" s="364"/>
      <c r="C60" s="323"/>
    </row>
    <row r="61" spans="2:3" s="322" customFormat="1" ht="17.25">
      <c r="B61" s="364"/>
      <c r="C61" s="323"/>
    </row>
    <row r="62" spans="2:3" s="322" customFormat="1" ht="17.25">
      <c r="B62" s="364"/>
      <c r="C62" s="323"/>
    </row>
    <row r="63" spans="2:3" s="322" customFormat="1" ht="17.25">
      <c r="B63" s="364"/>
      <c r="C63" s="323"/>
    </row>
    <row r="64" spans="2:3" s="322" customFormat="1" ht="17.25">
      <c r="B64" s="364"/>
      <c r="C64" s="323"/>
    </row>
    <row r="65" spans="2:3" s="322" customFormat="1" ht="17.25">
      <c r="B65" s="364"/>
      <c r="C65" s="323"/>
    </row>
    <row r="66" spans="2:3" s="322" customFormat="1" ht="17.25">
      <c r="B66" s="364"/>
      <c r="C66" s="323"/>
    </row>
    <row r="67" spans="2:3" s="322" customFormat="1" ht="17.25">
      <c r="B67" s="364"/>
      <c r="C67" s="323"/>
    </row>
    <row r="68" spans="2:3" s="322" customFormat="1" ht="17.25">
      <c r="B68" s="364"/>
      <c r="C68" s="323"/>
    </row>
    <row r="69" spans="2:3" s="322" customFormat="1" ht="17.25">
      <c r="B69" s="364"/>
      <c r="C69" s="323"/>
    </row>
    <row r="70" spans="2:3" s="322" customFormat="1" ht="17.25">
      <c r="B70" s="364"/>
      <c r="C70" s="323"/>
    </row>
    <row r="71" spans="2:3" s="322" customFormat="1" ht="17.25">
      <c r="B71" s="364"/>
      <c r="C71" s="323"/>
    </row>
    <row r="72" spans="2:3" s="322" customFormat="1" ht="17.25">
      <c r="B72" s="364"/>
      <c r="C72" s="323"/>
    </row>
    <row r="73" spans="2:3" s="322" customFormat="1" ht="17.25">
      <c r="B73" s="364"/>
      <c r="C73" s="323"/>
    </row>
    <row r="74" spans="2:3" s="322" customFormat="1" ht="17.25">
      <c r="B74" s="364"/>
      <c r="C74" s="323"/>
    </row>
    <row r="75" spans="2:3" s="322" customFormat="1" ht="17.25">
      <c r="B75" s="364"/>
      <c r="C75" s="323"/>
    </row>
    <row r="76" spans="2:3" s="322" customFormat="1" ht="17.25">
      <c r="B76" s="364"/>
      <c r="C76" s="323"/>
    </row>
    <row r="77" spans="2:3" s="322" customFormat="1" ht="17.25">
      <c r="B77" s="364"/>
      <c r="C77" s="323"/>
    </row>
    <row r="78" spans="2:3" s="322" customFormat="1" ht="17.25">
      <c r="B78" s="364"/>
      <c r="C78" s="323"/>
    </row>
    <row r="79" spans="2:3" s="322" customFormat="1" ht="17.25">
      <c r="B79" s="364"/>
      <c r="C79" s="323"/>
    </row>
    <row r="80" spans="2:3" s="322" customFormat="1" ht="17.25">
      <c r="B80" s="364"/>
      <c r="C80" s="323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33"/>
      <c r="B1" s="434"/>
      <c r="C1" s="434"/>
      <c r="D1" s="434"/>
      <c r="E1" s="434"/>
      <c r="F1" s="434"/>
      <c r="G1" s="434"/>
      <c r="H1" s="50"/>
      <c r="I1" s="50"/>
    </row>
    <row r="19" ht="13.5">
      <c r="I19" s="59"/>
    </row>
    <row r="20" ht="14.25" thickBot="1"/>
    <row r="21" spans="1:7" ht="13.5">
      <c r="A21" s="106" t="s">
        <v>61</v>
      </c>
      <c r="B21" s="107" t="s">
        <v>62</v>
      </c>
      <c r="C21" s="88" t="s">
        <v>140</v>
      </c>
      <c r="D21" s="88" t="s">
        <v>141</v>
      </c>
      <c r="E21" s="107" t="s">
        <v>55</v>
      </c>
      <c r="F21" s="107" t="s">
        <v>63</v>
      </c>
      <c r="G21" s="108" t="s">
        <v>86</v>
      </c>
    </row>
    <row r="22" spans="1:7" ht="13.5">
      <c r="A22" s="109">
        <v>1</v>
      </c>
      <c r="B22" s="205" t="s">
        <v>251</v>
      </c>
      <c r="C22" s="9">
        <v>23675</v>
      </c>
      <c r="D22" s="9">
        <v>16003</v>
      </c>
      <c r="E22" s="124">
        <v>91.1</v>
      </c>
      <c r="F22" s="45">
        <f>SUM(C22/D22*100)</f>
        <v>147.94101106042618</v>
      </c>
      <c r="G22" s="110"/>
    </row>
    <row r="23" spans="1:7" ht="13.5">
      <c r="A23" s="109">
        <v>2</v>
      </c>
      <c r="B23" s="205" t="s">
        <v>237</v>
      </c>
      <c r="C23" s="9">
        <v>17992</v>
      </c>
      <c r="D23" s="9">
        <v>16039</v>
      </c>
      <c r="E23" s="124">
        <v>100.1</v>
      </c>
      <c r="F23" s="45">
        <f>SUM(C23/D23*100)</f>
        <v>112.17656961157178</v>
      </c>
      <c r="G23" s="110"/>
    </row>
    <row r="24" spans="1:7" ht="13.5">
      <c r="A24" s="109">
        <v>3</v>
      </c>
      <c r="B24" s="205" t="s">
        <v>234</v>
      </c>
      <c r="C24" s="9">
        <v>10269</v>
      </c>
      <c r="D24" s="9">
        <v>8583</v>
      </c>
      <c r="E24" s="124">
        <v>122.9</v>
      </c>
      <c r="F24" s="45">
        <f aca="true" t="shared" si="0" ref="F24:F32">SUM(C24/D24*100)</f>
        <v>119.64348130024467</v>
      </c>
      <c r="G24" s="110"/>
    </row>
    <row r="25" spans="1:7" ht="13.5">
      <c r="A25" s="109">
        <v>4</v>
      </c>
      <c r="B25" s="205" t="s">
        <v>247</v>
      </c>
      <c r="C25" s="9">
        <v>6557</v>
      </c>
      <c r="D25" s="9">
        <v>6918</v>
      </c>
      <c r="E25" s="124">
        <v>123.8</v>
      </c>
      <c r="F25" s="45">
        <f t="shared" si="0"/>
        <v>94.78172882335936</v>
      </c>
      <c r="G25" s="110"/>
    </row>
    <row r="26" spans="1:7" ht="13.5" customHeight="1">
      <c r="A26" s="109">
        <v>5</v>
      </c>
      <c r="B26" s="205" t="s">
        <v>131</v>
      </c>
      <c r="C26" s="9">
        <v>5467</v>
      </c>
      <c r="D26" s="9">
        <v>4172</v>
      </c>
      <c r="E26" s="124">
        <v>101.1</v>
      </c>
      <c r="F26" s="45">
        <f t="shared" si="0"/>
        <v>131.04026845637583</v>
      </c>
      <c r="G26" s="110"/>
    </row>
    <row r="27" spans="1:7" ht="13.5" customHeight="1">
      <c r="A27" s="109">
        <v>6</v>
      </c>
      <c r="B27" s="205" t="s">
        <v>236</v>
      </c>
      <c r="C27" s="9">
        <v>5423</v>
      </c>
      <c r="D27" s="9">
        <v>4716</v>
      </c>
      <c r="E27" s="124">
        <v>113.9</v>
      </c>
      <c r="F27" s="45">
        <f t="shared" si="0"/>
        <v>114.99151823579305</v>
      </c>
      <c r="G27" s="110"/>
    </row>
    <row r="28" spans="1:7" ht="13.5" customHeight="1">
      <c r="A28" s="109">
        <v>7</v>
      </c>
      <c r="B28" s="205" t="s">
        <v>263</v>
      </c>
      <c r="C28" s="115">
        <v>5203</v>
      </c>
      <c r="D28" s="115">
        <v>5129</v>
      </c>
      <c r="E28" s="124">
        <v>101.3</v>
      </c>
      <c r="F28" s="45">
        <f t="shared" si="0"/>
        <v>101.4427763696627</v>
      </c>
      <c r="G28" s="110"/>
    </row>
    <row r="29" spans="1:7" ht="13.5" customHeight="1">
      <c r="A29" s="109">
        <v>8</v>
      </c>
      <c r="B29" s="205" t="s">
        <v>239</v>
      </c>
      <c r="C29" s="115">
        <v>4036</v>
      </c>
      <c r="D29" s="115">
        <v>3509</v>
      </c>
      <c r="E29" s="124">
        <v>100.7</v>
      </c>
      <c r="F29" s="45">
        <f t="shared" si="0"/>
        <v>115.01852379595326</v>
      </c>
      <c r="G29" s="110"/>
    </row>
    <row r="30" spans="1:7" ht="13.5" customHeight="1">
      <c r="A30" s="109">
        <v>9</v>
      </c>
      <c r="B30" s="205" t="s">
        <v>235</v>
      </c>
      <c r="C30" s="115">
        <v>3878</v>
      </c>
      <c r="D30" s="115">
        <v>8572</v>
      </c>
      <c r="E30" s="124">
        <v>91.2</v>
      </c>
      <c r="F30" s="45">
        <f t="shared" si="0"/>
        <v>45.24031731217919</v>
      </c>
      <c r="G30" s="110"/>
    </row>
    <row r="31" spans="1:7" ht="13.5" customHeight="1" thickBot="1">
      <c r="A31" s="111">
        <v>10</v>
      </c>
      <c r="B31" s="205" t="s">
        <v>230</v>
      </c>
      <c r="C31" s="112">
        <v>2955</v>
      </c>
      <c r="D31" s="112">
        <v>5372</v>
      </c>
      <c r="E31" s="125">
        <v>101.3</v>
      </c>
      <c r="F31" s="45">
        <f t="shared" si="0"/>
        <v>55.00744601638124</v>
      </c>
      <c r="G31" s="113"/>
    </row>
    <row r="32" spans="1:7" ht="13.5" customHeight="1" thickBot="1">
      <c r="A32" s="94"/>
      <c r="B32" s="95" t="s">
        <v>82</v>
      </c>
      <c r="C32" s="96">
        <v>97071</v>
      </c>
      <c r="D32" s="96">
        <v>90929</v>
      </c>
      <c r="E32" s="97">
        <v>100.1</v>
      </c>
      <c r="F32" s="121">
        <f t="shared" si="0"/>
        <v>106.75472071616316</v>
      </c>
      <c r="G32" s="123">
        <v>86.1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86</v>
      </c>
    </row>
    <row r="54" spans="1:7" ht="13.5">
      <c r="A54" s="109">
        <v>1</v>
      </c>
      <c r="B54" s="205" t="s">
        <v>124</v>
      </c>
      <c r="C54" s="9">
        <v>164362</v>
      </c>
      <c r="D54" s="9">
        <v>159718</v>
      </c>
      <c r="E54" s="45">
        <v>102.8</v>
      </c>
      <c r="F54" s="45">
        <f aca="true" t="shared" si="1" ref="F54:F64">SUM(C54/D54*100)</f>
        <v>102.90762468851351</v>
      </c>
      <c r="G54" s="110"/>
    </row>
    <row r="55" spans="1:7" ht="13.5">
      <c r="A55" s="109">
        <v>2</v>
      </c>
      <c r="B55" s="205" t="s">
        <v>125</v>
      </c>
      <c r="C55" s="9">
        <v>17910</v>
      </c>
      <c r="D55" s="9">
        <v>18260</v>
      </c>
      <c r="E55" s="45">
        <v>78</v>
      </c>
      <c r="F55" s="45">
        <f t="shared" si="1"/>
        <v>98.08324205914568</v>
      </c>
      <c r="G55" s="110"/>
    </row>
    <row r="56" spans="1:7" ht="13.5">
      <c r="A56" s="109">
        <v>3</v>
      </c>
      <c r="B56" s="205" t="s">
        <v>78</v>
      </c>
      <c r="C56" s="9">
        <v>16069</v>
      </c>
      <c r="D56" s="9">
        <v>20225</v>
      </c>
      <c r="E56" s="45">
        <v>85.4</v>
      </c>
      <c r="F56" s="45">
        <f t="shared" si="1"/>
        <v>79.45117428924598</v>
      </c>
      <c r="G56" s="110"/>
    </row>
    <row r="57" spans="1:7" ht="13.5">
      <c r="A57" s="109">
        <v>4</v>
      </c>
      <c r="B57" s="205" t="s">
        <v>131</v>
      </c>
      <c r="C57" s="9">
        <v>13353</v>
      </c>
      <c r="D57" s="9">
        <v>5073</v>
      </c>
      <c r="E57" s="45">
        <v>95.8</v>
      </c>
      <c r="F57" s="45">
        <f t="shared" si="1"/>
        <v>263.21703134240096</v>
      </c>
      <c r="G57" s="110"/>
    </row>
    <row r="58" spans="1:7" ht="13.5">
      <c r="A58" s="109">
        <v>5</v>
      </c>
      <c r="B58" s="206" t="s">
        <v>237</v>
      </c>
      <c r="C58" s="9">
        <v>7923</v>
      </c>
      <c r="D58" s="9">
        <v>8484</v>
      </c>
      <c r="E58" s="45">
        <v>98.6</v>
      </c>
      <c r="F58" s="45">
        <f t="shared" si="1"/>
        <v>93.38755304101839</v>
      </c>
      <c r="G58" s="110"/>
    </row>
    <row r="59" spans="1:7" ht="13.5">
      <c r="A59" s="109">
        <v>6</v>
      </c>
      <c r="B59" s="206" t="s">
        <v>238</v>
      </c>
      <c r="C59" s="9">
        <v>7717</v>
      </c>
      <c r="D59" s="9">
        <v>4524</v>
      </c>
      <c r="E59" s="45">
        <v>118.5</v>
      </c>
      <c r="F59" s="45">
        <f t="shared" si="1"/>
        <v>170.579133510168</v>
      </c>
      <c r="G59" s="110"/>
    </row>
    <row r="60" spans="1:7" ht="13.5">
      <c r="A60" s="109">
        <v>7</v>
      </c>
      <c r="B60" s="206" t="s">
        <v>247</v>
      </c>
      <c r="C60" s="9">
        <v>7517</v>
      </c>
      <c r="D60" s="9">
        <v>7206</v>
      </c>
      <c r="E60" s="174">
        <v>98.5</v>
      </c>
      <c r="F60" s="45">
        <f t="shared" si="1"/>
        <v>104.31584790452402</v>
      </c>
      <c r="G60" s="110"/>
    </row>
    <row r="61" spans="1:7" ht="13.5">
      <c r="A61" s="109">
        <v>8</v>
      </c>
      <c r="B61" s="206" t="s">
        <v>234</v>
      </c>
      <c r="C61" s="9">
        <v>5553</v>
      </c>
      <c r="D61" s="9">
        <v>3792</v>
      </c>
      <c r="E61" s="45">
        <v>161</v>
      </c>
      <c r="F61" s="45">
        <f t="shared" si="1"/>
        <v>146.43987341772151</v>
      </c>
      <c r="G61" s="110"/>
    </row>
    <row r="62" spans="1:7" ht="13.5">
      <c r="A62" s="109">
        <v>9</v>
      </c>
      <c r="B62" s="206" t="s">
        <v>230</v>
      </c>
      <c r="C62" s="9">
        <v>5302</v>
      </c>
      <c r="D62" s="9">
        <v>2615</v>
      </c>
      <c r="E62" s="45">
        <v>101.2</v>
      </c>
      <c r="F62" s="45">
        <f t="shared" si="1"/>
        <v>202.75334608030593</v>
      </c>
      <c r="G62" s="110"/>
    </row>
    <row r="63" spans="1:8" ht="14.25" thickBot="1">
      <c r="A63" s="114">
        <v>10</v>
      </c>
      <c r="B63" s="206" t="s">
        <v>239</v>
      </c>
      <c r="C63" s="115">
        <v>5258</v>
      </c>
      <c r="D63" s="115">
        <v>3317</v>
      </c>
      <c r="E63" s="116">
        <v>85.7</v>
      </c>
      <c r="F63" s="116">
        <f t="shared" si="1"/>
        <v>158.51673198673498</v>
      </c>
      <c r="G63" s="118"/>
      <c r="H63" s="23"/>
    </row>
    <row r="64" spans="1:7" ht="14.25" thickBot="1">
      <c r="A64" s="94"/>
      <c r="B64" s="119" t="s">
        <v>85</v>
      </c>
      <c r="C64" s="120">
        <v>272060</v>
      </c>
      <c r="D64" s="120">
        <v>255043</v>
      </c>
      <c r="E64" s="121">
        <v>99.3</v>
      </c>
      <c r="F64" s="121">
        <f t="shared" si="1"/>
        <v>106.67220821586949</v>
      </c>
      <c r="G64" s="123">
        <v>63.6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6" t="s">
        <v>61</v>
      </c>
      <c r="B21" s="107" t="s">
        <v>62</v>
      </c>
      <c r="C21" s="88" t="s">
        <v>140</v>
      </c>
      <c r="D21" s="88" t="s">
        <v>141</v>
      </c>
      <c r="E21" s="107" t="s">
        <v>55</v>
      </c>
      <c r="F21" s="107" t="s">
        <v>63</v>
      </c>
      <c r="G21" s="108" t="s">
        <v>86</v>
      </c>
    </row>
    <row r="22" spans="1:7" ht="13.5">
      <c r="A22" s="30">
        <v>1</v>
      </c>
      <c r="B22" s="205" t="s">
        <v>113</v>
      </c>
      <c r="C22" s="9">
        <v>45785</v>
      </c>
      <c r="D22" s="9">
        <v>56307</v>
      </c>
      <c r="E22" s="45">
        <v>93.8</v>
      </c>
      <c r="F22" s="45">
        <f>SUM(C22/D22*100)</f>
        <v>81.3131582218907</v>
      </c>
      <c r="G22" s="110"/>
    </row>
    <row r="23" spans="1:7" ht="13.5">
      <c r="A23" s="30">
        <v>2</v>
      </c>
      <c r="B23" s="205" t="s">
        <v>154</v>
      </c>
      <c r="C23" s="9">
        <v>41192</v>
      </c>
      <c r="D23" s="9">
        <v>34326</v>
      </c>
      <c r="E23" s="45">
        <v>85.4</v>
      </c>
      <c r="F23" s="45">
        <f aca="true" t="shared" si="0" ref="F23:F32">SUM(C23/D23*100)</f>
        <v>120.00233059488434</v>
      </c>
      <c r="G23" s="110"/>
    </row>
    <row r="24" spans="1:7" ht="13.5" customHeight="1">
      <c r="A24" s="30">
        <v>3</v>
      </c>
      <c r="B24" s="205" t="s">
        <v>246</v>
      </c>
      <c r="C24" s="9">
        <v>36961</v>
      </c>
      <c r="D24" s="9">
        <v>36224</v>
      </c>
      <c r="E24" s="45">
        <v>101.3</v>
      </c>
      <c r="F24" s="45">
        <f t="shared" si="0"/>
        <v>102.03456272084806</v>
      </c>
      <c r="G24" s="110"/>
    </row>
    <row r="25" spans="1:7" ht="13.5">
      <c r="A25" s="30">
        <v>4</v>
      </c>
      <c r="B25" s="205" t="s">
        <v>230</v>
      </c>
      <c r="C25" s="9">
        <v>34090</v>
      </c>
      <c r="D25" s="9">
        <v>34603</v>
      </c>
      <c r="E25" s="45">
        <v>96</v>
      </c>
      <c r="F25" s="45">
        <f t="shared" si="0"/>
        <v>98.51746958356212</v>
      </c>
      <c r="G25" s="110"/>
    </row>
    <row r="26" spans="1:7" ht="13.5">
      <c r="A26" s="30">
        <v>5</v>
      </c>
      <c r="B26" s="205" t="s">
        <v>235</v>
      </c>
      <c r="C26" s="9">
        <v>30988</v>
      </c>
      <c r="D26" s="9">
        <v>34505</v>
      </c>
      <c r="E26" s="45">
        <v>95.9</v>
      </c>
      <c r="F26" s="45">
        <f t="shared" si="0"/>
        <v>89.8072743080713</v>
      </c>
      <c r="G26" s="110"/>
    </row>
    <row r="27" spans="1:7" ht="13.5" customHeight="1">
      <c r="A27" s="30">
        <v>6</v>
      </c>
      <c r="B27" s="205" t="s">
        <v>234</v>
      </c>
      <c r="C27" s="9">
        <v>21694</v>
      </c>
      <c r="D27" s="9">
        <v>29899</v>
      </c>
      <c r="E27" s="45">
        <v>100.3</v>
      </c>
      <c r="F27" s="45">
        <f t="shared" si="0"/>
        <v>72.55761062242885</v>
      </c>
      <c r="G27" s="110"/>
    </row>
    <row r="28" spans="1:7" ht="13.5" customHeight="1">
      <c r="A28" s="30">
        <v>7</v>
      </c>
      <c r="B28" s="206" t="s">
        <v>131</v>
      </c>
      <c r="C28" s="9">
        <v>19996</v>
      </c>
      <c r="D28" s="9">
        <v>24083</v>
      </c>
      <c r="E28" s="45">
        <v>98</v>
      </c>
      <c r="F28" s="45">
        <f t="shared" si="0"/>
        <v>83.02952289997093</v>
      </c>
      <c r="G28" s="110"/>
    </row>
    <row r="29" spans="1:7" ht="13.5">
      <c r="A29" s="30">
        <v>8</v>
      </c>
      <c r="B29" s="205" t="s">
        <v>78</v>
      </c>
      <c r="C29" s="9">
        <v>17587</v>
      </c>
      <c r="D29" s="9">
        <v>18678</v>
      </c>
      <c r="E29" s="45">
        <v>92.6</v>
      </c>
      <c r="F29" s="45">
        <f t="shared" si="0"/>
        <v>94.15890352286111</v>
      </c>
      <c r="G29" s="110"/>
    </row>
    <row r="30" spans="1:7" ht="13.5">
      <c r="A30" s="30">
        <v>9</v>
      </c>
      <c r="B30" s="206" t="s">
        <v>250</v>
      </c>
      <c r="C30" s="9">
        <v>16433</v>
      </c>
      <c r="D30" s="9">
        <v>22768</v>
      </c>
      <c r="E30" s="45">
        <v>94.8</v>
      </c>
      <c r="F30" s="393">
        <f t="shared" si="0"/>
        <v>72.17586085734365</v>
      </c>
      <c r="G30" s="110"/>
    </row>
    <row r="31" spans="1:7" ht="14.25" thickBot="1">
      <c r="A31" s="122">
        <v>10</v>
      </c>
      <c r="B31" s="206" t="s">
        <v>248</v>
      </c>
      <c r="C31" s="115">
        <v>14705</v>
      </c>
      <c r="D31" s="115">
        <v>11427</v>
      </c>
      <c r="E31" s="116">
        <v>81.7</v>
      </c>
      <c r="F31" s="116">
        <f t="shared" si="0"/>
        <v>128.6864443861031</v>
      </c>
      <c r="G31" s="118"/>
    </row>
    <row r="32" spans="1:7" ht="14.25" thickBot="1">
      <c r="A32" s="94"/>
      <c r="B32" s="95" t="s">
        <v>87</v>
      </c>
      <c r="C32" s="96">
        <v>354012</v>
      </c>
      <c r="D32" s="96">
        <v>387719</v>
      </c>
      <c r="E32" s="99">
        <v>94.8</v>
      </c>
      <c r="F32" s="121">
        <f t="shared" si="0"/>
        <v>91.30633267907943</v>
      </c>
      <c r="G32" s="138">
        <v>55.1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86</v>
      </c>
    </row>
    <row r="54" spans="1:7" ht="13.5">
      <c r="A54" s="109">
        <v>1</v>
      </c>
      <c r="B54" s="205" t="s">
        <v>150</v>
      </c>
      <c r="C54" s="9">
        <v>19891</v>
      </c>
      <c r="D54" s="9">
        <v>22785</v>
      </c>
      <c r="E54" s="124">
        <v>133.1</v>
      </c>
      <c r="F54" s="45">
        <f>SUM(C54/D54*100)</f>
        <v>87.29866140004388</v>
      </c>
      <c r="G54" s="110"/>
    </row>
    <row r="55" spans="1:7" ht="13.5">
      <c r="A55" s="109">
        <v>2</v>
      </c>
      <c r="B55" s="205" t="s">
        <v>127</v>
      </c>
      <c r="C55" s="9">
        <v>5635</v>
      </c>
      <c r="D55" s="9">
        <v>5114</v>
      </c>
      <c r="E55" s="124">
        <v>121.4</v>
      </c>
      <c r="F55" s="45">
        <f aca="true" t="shared" si="1" ref="F55:F64">SUM(C55/D55*100)</f>
        <v>110.18771998435666</v>
      </c>
      <c r="G55" s="110"/>
    </row>
    <row r="56" spans="1:7" ht="13.5">
      <c r="A56" s="109">
        <v>3</v>
      </c>
      <c r="B56" s="205" t="s">
        <v>230</v>
      </c>
      <c r="C56" s="9">
        <v>2854</v>
      </c>
      <c r="D56" s="9">
        <v>3110</v>
      </c>
      <c r="E56" s="124">
        <v>105.5</v>
      </c>
      <c r="F56" s="45">
        <f t="shared" si="1"/>
        <v>91.7684887459807</v>
      </c>
      <c r="G56" s="110"/>
    </row>
    <row r="57" spans="1:8" ht="13.5">
      <c r="A57" s="109">
        <v>4</v>
      </c>
      <c r="B57" s="205" t="s">
        <v>235</v>
      </c>
      <c r="C57" s="9">
        <v>2726</v>
      </c>
      <c r="D57" s="9">
        <v>2606</v>
      </c>
      <c r="E57" s="124">
        <v>231</v>
      </c>
      <c r="F57" s="45">
        <f t="shared" si="1"/>
        <v>104.60475825019186</v>
      </c>
      <c r="G57" s="110"/>
      <c r="H57" s="72"/>
    </row>
    <row r="58" spans="1:7" ht="13.5">
      <c r="A58" s="109">
        <v>5</v>
      </c>
      <c r="B58" s="205" t="s">
        <v>126</v>
      </c>
      <c r="C58" s="9">
        <v>2561</v>
      </c>
      <c r="D58" s="9">
        <v>3737</v>
      </c>
      <c r="E58" s="124">
        <v>98.8</v>
      </c>
      <c r="F58" s="45">
        <f t="shared" si="1"/>
        <v>68.53090714476852</v>
      </c>
      <c r="G58" s="110"/>
    </row>
    <row r="59" spans="1:7" ht="13.5">
      <c r="A59" s="109">
        <v>6</v>
      </c>
      <c r="B59" s="205" t="s">
        <v>131</v>
      </c>
      <c r="C59" s="9">
        <v>2066</v>
      </c>
      <c r="D59" s="9">
        <v>2364</v>
      </c>
      <c r="E59" s="124">
        <v>136.2</v>
      </c>
      <c r="F59" s="45">
        <f t="shared" si="1"/>
        <v>87.3942470389171</v>
      </c>
      <c r="G59" s="110"/>
    </row>
    <row r="60" spans="1:7" ht="13.5">
      <c r="A60" s="109">
        <v>7</v>
      </c>
      <c r="B60" s="206" t="s">
        <v>158</v>
      </c>
      <c r="C60" s="9">
        <v>1212</v>
      </c>
      <c r="D60" s="9">
        <v>1448</v>
      </c>
      <c r="E60" s="124">
        <v>98.4</v>
      </c>
      <c r="F60" s="45">
        <f t="shared" si="1"/>
        <v>83.70165745856355</v>
      </c>
      <c r="G60" s="110"/>
    </row>
    <row r="61" spans="1:7" ht="13.5">
      <c r="A61" s="109">
        <v>8</v>
      </c>
      <c r="B61" s="206" t="s">
        <v>161</v>
      </c>
      <c r="C61" s="9">
        <v>1069</v>
      </c>
      <c r="D61" s="9">
        <v>1154</v>
      </c>
      <c r="E61" s="124">
        <v>89.9</v>
      </c>
      <c r="F61" s="45">
        <f t="shared" si="1"/>
        <v>92.63431542461005</v>
      </c>
      <c r="G61" s="110"/>
    </row>
    <row r="62" spans="1:7" ht="13.5">
      <c r="A62" s="109">
        <v>9</v>
      </c>
      <c r="B62" s="206" t="s">
        <v>239</v>
      </c>
      <c r="C62" s="9">
        <v>674</v>
      </c>
      <c r="D62" s="9">
        <v>804</v>
      </c>
      <c r="E62" s="124">
        <v>106.3</v>
      </c>
      <c r="F62" s="45">
        <f t="shared" si="1"/>
        <v>83.83084577114428</v>
      </c>
      <c r="G62" s="110"/>
    </row>
    <row r="63" spans="1:7" ht="14.25" thickBot="1">
      <c r="A63" s="111">
        <v>10</v>
      </c>
      <c r="B63" s="207" t="s">
        <v>234</v>
      </c>
      <c r="C63" s="112">
        <v>624</v>
      </c>
      <c r="D63" s="112">
        <v>1002</v>
      </c>
      <c r="E63" s="125">
        <v>77.8</v>
      </c>
      <c r="F63" s="45">
        <f t="shared" si="1"/>
        <v>62.27544910179641</v>
      </c>
      <c r="G63" s="113"/>
    </row>
    <row r="64" spans="1:7" ht="14.25" thickBot="1">
      <c r="A64" s="94"/>
      <c r="B64" s="95" t="s">
        <v>83</v>
      </c>
      <c r="C64" s="96">
        <v>41822</v>
      </c>
      <c r="D64" s="96">
        <v>47169</v>
      </c>
      <c r="E64" s="97">
        <v>126.1</v>
      </c>
      <c r="F64" s="121">
        <f t="shared" si="1"/>
        <v>88.6641650236384</v>
      </c>
      <c r="G64" s="138">
        <v>137.3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6" t="s">
        <v>61</v>
      </c>
      <c r="B20" s="107" t="s">
        <v>62</v>
      </c>
      <c r="C20" s="88" t="s">
        <v>140</v>
      </c>
      <c r="D20" s="88" t="s">
        <v>141</v>
      </c>
      <c r="E20" s="107" t="s">
        <v>55</v>
      </c>
      <c r="F20" s="107" t="s">
        <v>63</v>
      </c>
      <c r="G20" s="108" t="s">
        <v>86</v>
      </c>
    </row>
    <row r="21" spans="1:7" ht="13.5">
      <c r="A21" s="109">
        <v>1</v>
      </c>
      <c r="B21" s="205" t="s">
        <v>159</v>
      </c>
      <c r="C21" s="9">
        <v>28954</v>
      </c>
      <c r="D21" s="9">
        <v>30637</v>
      </c>
      <c r="E21" s="124">
        <v>107.1</v>
      </c>
      <c r="F21" s="45">
        <f aca="true" t="shared" si="0" ref="F21:F31">SUM(C21/D21*100)</f>
        <v>94.5066422952639</v>
      </c>
      <c r="G21" s="110"/>
    </row>
    <row r="22" spans="1:7" ht="13.5">
      <c r="A22" s="109">
        <v>2</v>
      </c>
      <c r="B22" s="205" t="s">
        <v>79</v>
      </c>
      <c r="C22" s="9">
        <v>12047</v>
      </c>
      <c r="D22" s="9">
        <v>19425</v>
      </c>
      <c r="E22" s="124">
        <v>107.6</v>
      </c>
      <c r="F22" s="45">
        <f t="shared" si="0"/>
        <v>62.01801801801802</v>
      </c>
      <c r="G22" s="110"/>
    </row>
    <row r="23" spans="1:7" ht="13.5" customHeight="1">
      <c r="A23" s="109">
        <v>3</v>
      </c>
      <c r="B23" s="205" t="s">
        <v>125</v>
      </c>
      <c r="C23" s="9">
        <v>9692</v>
      </c>
      <c r="D23" s="9">
        <v>12794</v>
      </c>
      <c r="E23" s="124">
        <v>89.6</v>
      </c>
      <c r="F23" s="45">
        <f t="shared" si="0"/>
        <v>75.7542598092856</v>
      </c>
      <c r="G23" s="110"/>
    </row>
    <row r="24" spans="1:7" ht="13.5" customHeight="1">
      <c r="A24" s="109">
        <v>4</v>
      </c>
      <c r="B24" s="206" t="s">
        <v>247</v>
      </c>
      <c r="C24" s="9">
        <v>7746</v>
      </c>
      <c r="D24" s="9">
        <v>8842</v>
      </c>
      <c r="E24" s="124">
        <v>103.8</v>
      </c>
      <c r="F24" s="45">
        <f t="shared" si="0"/>
        <v>87.60461434064692</v>
      </c>
      <c r="G24" s="110"/>
    </row>
    <row r="25" spans="1:7" ht="13.5" customHeight="1">
      <c r="A25" s="109">
        <v>5</v>
      </c>
      <c r="B25" s="206" t="s">
        <v>238</v>
      </c>
      <c r="C25" s="9">
        <v>7585</v>
      </c>
      <c r="D25" s="9">
        <v>7623</v>
      </c>
      <c r="E25" s="124">
        <v>96.2</v>
      </c>
      <c r="F25" s="45">
        <f t="shared" si="0"/>
        <v>99.5015085924177</v>
      </c>
      <c r="G25" s="110"/>
    </row>
    <row r="26" spans="1:7" ht="13.5" customHeight="1">
      <c r="A26" s="109">
        <v>6</v>
      </c>
      <c r="B26" s="206" t="s">
        <v>239</v>
      </c>
      <c r="C26" s="9">
        <v>6284</v>
      </c>
      <c r="D26" s="9">
        <v>7444</v>
      </c>
      <c r="E26" s="124">
        <v>91.7</v>
      </c>
      <c r="F26" s="45">
        <f t="shared" si="0"/>
        <v>84.41698011821602</v>
      </c>
      <c r="G26" s="110"/>
    </row>
    <row r="27" spans="1:7" ht="13.5" customHeight="1">
      <c r="A27" s="109">
        <v>7</v>
      </c>
      <c r="B27" s="206" t="s">
        <v>240</v>
      </c>
      <c r="C27" s="9">
        <v>5317</v>
      </c>
      <c r="D27" s="9">
        <v>7559</v>
      </c>
      <c r="E27" s="124">
        <v>65</v>
      </c>
      <c r="F27" s="45">
        <f t="shared" si="0"/>
        <v>70.33999206244212</v>
      </c>
      <c r="G27" s="110"/>
    </row>
    <row r="28" spans="1:7" ht="13.5" customHeight="1">
      <c r="A28" s="109">
        <v>8</v>
      </c>
      <c r="B28" s="206" t="s">
        <v>131</v>
      </c>
      <c r="C28" s="9">
        <v>5050</v>
      </c>
      <c r="D28" s="9">
        <v>5080</v>
      </c>
      <c r="E28" s="124">
        <v>83.8</v>
      </c>
      <c r="F28" s="45">
        <f t="shared" si="0"/>
        <v>99.40944881889764</v>
      </c>
      <c r="G28" s="110"/>
    </row>
    <row r="29" spans="1:7" ht="13.5" customHeight="1">
      <c r="A29" s="109">
        <v>9</v>
      </c>
      <c r="B29" s="206" t="s">
        <v>163</v>
      </c>
      <c r="C29" s="115">
        <v>4359</v>
      </c>
      <c r="D29" s="115">
        <v>3394</v>
      </c>
      <c r="E29" s="127">
        <v>101.5</v>
      </c>
      <c r="F29" s="45">
        <f t="shared" si="0"/>
        <v>128.4325279905716</v>
      </c>
      <c r="G29" s="110"/>
    </row>
    <row r="30" spans="1:7" ht="13.5" customHeight="1" thickBot="1">
      <c r="A30" s="114">
        <v>10</v>
      </c>
      <c r="B30" s="206" t="s">
        <v>251</v>
      </c>
      <c r="C30" s="115">
        <v>3477</v>
      </c>
      <c r="D30" s="115">
        <v>3465</v>
      </c>
      <c r="E30" s="127">
        <v>115.9</v>
      </c>
      <c r="F30" s="116">
        <f t="shared" si="0"/>
        <v>100.34632034632034</v>
      </c>
      <c r="G30" s="118"/>
    </row>
    <row r="31" spans="1:7" ht="13.5" customHeight="1" thickBot="1">
      <c r="A31" s="94"/>
      <c r="B31" s="95" t="s">
        <v>89</v>
      </c>
      <c r="C31" s="96">
        <v>108506</v>
      </c>
      <c r="D31" s="96">
        <v>125645</v>
      </c>
      <c r="E31" s="97">
        <v>97.9</v>
      </c>
      <c r="F31" s="121">
        <f t="shared" si="0"/>
        <v>86.35918659715867</v>
      </c>
      <c r="G31" s="123">
        <v>111.7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5" t="s">
        <v>150</v>
      </c>
      <c r="C54" s="6">
        <v>34995</v>
      </c>
      <c r="D54" s="9">
        <v>36276</v>
      </c>
      <c r="E54" s="45">
        <v>119.7</v>
      </c>
      <c r="F54" s="45">
        <f aca="true" t="shared" si="1" ref="F54:F64">SUM(C54/D54*100)</f>
        <v>96.46873966258683</v>
      </c>
      <c r="G54" s="110"/>
    </row>
    <row r="55" spans="1:7" ht="13.5">
      <c r="A55" s="109">
        <v>2</v>
      </c>
      <c r="B55" s="205" t="s">
        <v>79</v>
      </c>
      <c r="C55" s="6">
        <v>22588</v>
      </c>
      <c r="D55" s="9">
        <v>17838</v>
      </c>
      <c r="E55" s="45">
        <v>97.7</v>
      </c>
      <c r="F55" s="45">
        <f t="shared" si="1"/>
        <v>126.62854580109877</v>
      </c>
      <c r="G55" s="110"/>
    </row>
    <row r="56" spans="1:7" ht="13.5">
      <c r="A56" s="109">
        <v>3</v>
      </c>
      <c r="B56" s="205" t="s">
        <v>162</v>
      </c>
      <c r="C56" s="6">
        <v>20489</v>
      </c>
      <c r="D56" s="9">
        <v>19894</v>
      </c>
      <c r="E56" s="45">
        <v>100.9</v>
      </c>
      <c r="F56" s="45">
        <f t="shared" si="1"/>
        <v>102.99085151301901</v>
      </c>
      <c r="G56" s="110"/>
    </row>
    <row r="57" spans="1:7" ht="13.5">
      <c r="A57" s="109">
        <v>4</v>
      </c>
      <c r="B57" s="7" t="s">
        <v>235</v>
      </c>
      <c r="C57" s="6">
        <v>19230</v>
      </c>
      <c r="D57" s="9">
        <v>22991</v>
      </c>
      <c r="E57" s="45">
        <v>100.2</v>
      </c>
      <c r="F57" s="45">
        <f t="shared" si="1"/>
        <v>83.64142490539777</v>
      </c>
      <c r="G57" s="110"/>
    </row>
    <row r="58" spans="1:7" ht="13.5">
      <c r="A58" s="109">
        <v>5</v>
      </c>
      <c r="B58" s="206" t="s">
        <v>241</v>
      </c>
      <c r="C58" s="6">
        <v>16036</v>
      </c>
      <c r="D58" s="9">
        <v>17967</v>
      </c>
      <c r="E58" s="45">
        <v>98.7</v>
      </c>
      <c r="F58" s="45">
        <f t="shared" si="1"/>
        <v>89.25251850615017</v>
      </c>
      <c r="G58" s="110"/>
    </row>
    <row r="59" spans="1:7" ht="13.5">
      <c r="A59" s="109">
        <v>6</v>
      </c>
      <c r="B59" s="206" t="s">
        <v>239</v>
      </c>
      <c r="C59" s="6">
        <v>14450</v>
      </c>
      <c r="D59" s="9">
        <v>10598</v>
      </c>
      <c r="E59" s="45">
        <v>101.6</v>
      </c>
      <c r="F59" s="45">
        <f t="shared" si="1"/>
        <v>136.34648046801283</v>
      </c>
      <c r="G59" s="110"/>
    </row>
    <row r="60" spans="1:7" ht="13.5">
      <c r="A60" s="109">
        <v>7</v>
      </c>
      <c r="B60" s="206" t="s">
        <v>248</v>
      </c>
      <c r="C60" s="6">
        <v>14268</v>
      </c>
      <c r="D60" s="9">
        <v>11017</v>
      </c>
      <c r="E60" s="45">
        <v>80.8</v>
      </c>
      <c r="F60" s="45">
        <f t="shared" si="1"/>
        <v>129.50894072796586</v>
      </c>
      <c r="G60" s="110"/>
    </row>
    <row r="61" spans="1:7" ht="13.5">
      <c r="A61" s="109">
        <v>8</v>
      </c>
      <c r="B61" s="206" t="s">
        <v>251</v>
      </c>
      <c r="C61" s="6">
        <v>11140</v>
      </c>
      <c r="D61" s="9">
        <v>16098</v>
      </c>
      <c r="E61" s="45">
        <v>74.1</v>
      </c>
      <c r="F61" s="45">
        <f t="shared" si="1"/>
        <v>69.20114299913033</v>
      </c>
      <c r="G61" s="110"/>
    </row>
    <row r="62" spans="1:7" ht="13.5">
      <c r="A62" s="109">
        <v>9</v>
      </c>
      <c r="B62" s="206" t="s">
        <v>242</v>
      </c>
      <c r="C62" s="126">
        <v>10291</v>
      </c>
      <c r="D62" s="115">
        <v>10780</v>
      </c>
      <c r="E62" s="116">
        <v>101.7</v>
      </c>
      <c r="F62" s="45">
        <f t="shared" si="1"/>
        <v>95.46382189239331</v>
      </c>
      <c r="G62" s="110"/>
    </row>
    <row r="63" spans="1:7" ht="14.25" thickBot="1">
      <c r="A63" s="114">
        <v>10</v>
      </c>
      <c r="B63" s="206" t="s">
        <v>255</v>
      </c>
      <c r="C63" s="126">
        <v>9381</v>
      </c>
      <c r="D63" s="115">
        <v>8795</v>
      </c>
      <c r="E63" s="116">
        <v>105.3</v>
      </c>
      <c r="F63" s="116">
        <f t="shared" si="1"/>
        <v>106.6628766344514</v>
      </c>
      <c r="G63" s="118"/>
    </row>
    <row r="64" spans="1:7" ht="14.25" thickBot="1">
      <c r="A64" s="94"/>
      <c r="B64" s="95" t="s">
        <v>85</v>
      </c>
      <c r="C64" s="96">
        <v>212237</v>
      </c>
      <c r="D64" s="96">
        <v>213181</v>
      </c>
      <c r="E64" s="99">
        <v>98.8</v>
      </c>
      <c r="F64" s="121">
        <f t="shared" si="1"/>
        <v>99.5571838015583</v>
      </c>
      <c r="G64" s="138">
        <v>69.7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98" t="s">
        <v>198</v>
      </c>
      <c r="C16" s="298" t="s">
        <v>199</v>
      </c>
      <c r="D16" s="298" t="s">
        <v>200</v>
      </c>
      <c r="E16" s="298" t="s">
        <v>167</v>
      </c>
      <c r="F16" s="298" t="s">
        <v>168</v>
      </c>
      <c r="G16" s="298" t="s">
        <v>169</v>
      </c>
      <c r="H16" s="298" t="s">
        <v>170</v>
      </c>
      <c r="I16" s="298" t="s">
        <v>171</v>
      </c>
      <c r="J16" s="298" t="s">
        <v>172</v>
      </c>
      <c r="K16" s="298" t="s">
        <v>173</v>
      </c>
      <c r="L16" s="298" t="s">
        <v>174</v>
      </c>
      <c r="M16" s="298" t="s">
        <v>175</v>
      </c>
      <c r="N16" s="1"/>
    </row>
    <row r="17" spans="1:27" ht="10.5" customHeight="1">
      <c r="A17" s="10" t="s">
        <v>201</v>
      </c>
      <c r="B17" s="295">
        <v>67.9</v>
      </c>
      <c r="C17" s="295">
        <v>70.2</v>
      </c>
      <c r="D17" s="295">
        <v>77.5</v>
      </c>
      <c r="E17" s="295">
        <v>83.7</v>
      </c>
      <c r="F17" s="295">
        <v>70.4</v>
      </c>
      <c r="G17" s="295">
        <v>83.5</v>
      </c>
      <c r="H17" s="295">
        <v>83.9</v>
      </c>
      <c r="I17" s="295">
        <v>76.5</v>
      </c>
      <c r="J17" s="295">
        <v>74.5</v>
      </c>
      <c r="K17" s="295">
        <v>82.8</v>
      </c>
      <c r="L17" s="295">
        <v>76.5</v>
      </c>
      <c r="M17" s="295">
        <v>79.2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202</v>
      </c>
      <c r="B18" s="295">
        <v>73.5</v>
      </c>
      <c r="C18" s="295">
        <v>74.3</v>
      </c>
      <c r="D18" s="295">
        <v>75.7</v>
      </c>
      <c r="E18" s="295">
        <v>85.3</v>
      </c>
      <c r="F18" s="295">
        <v>83.2</v>
      </c>
      <c r="G18" s="295">
        <v>89.6</v>
      </c>
      <c r="H18" s="295">
        <v>94.5</v>
      </c>
      <c r="I18" s="295">
        <v>77.2</v>
      </c>
      <c r="J18" s="295">
        <v>90.5</v>
      </c>
      <c r="K18" s="295">
        <v>97.3</v>
      </c>
      <c r="L18" s="295">
        <v>96.3</v>
      </c>
      <c r="M18" s="295">
        <v>78.9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"/>
      <c r="AA18" s="1"/>
    </row>
    <row r="19" spans="1:27" ht="10.5" customHeight="1">
      <c r="A19" s="10" t="s">
        <v>203</v>
      </c>
      <c r="B19" s="295">
        <v>92.9</v>
      </c>
      <c r="C19" s="295">
        <v>77.4</v>
      </c>
      <c r="D19" s="295">
        <v>75.4</v>
      </c>
      <c r="E19" s="295">
        <v>75.8</v>
      </c>
      <c r="F19" s="295">
        <v>74.4</v>
      </c>
      <c r="G19" s="295">
        <v>77.7</v>
      </c>
      <c r="H19" s="295">
        <v>80.3</v>
      </c>
      <c r="I19" s="295">
        <v>77.2</v>
      </c>
      <c r="J19" s="295">
        <v>77.5</v>
      </c>
      <c r="K19" s="295">
        <v>77.1</v>
      </c>
      <c r="L19" s="295">
        <v>73.5</v>
      </c>
      <c r="M19" s="295">
        <v>66.6</v>
      </c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1"/>
      <c r="AA19" s="1"/>
    </row>
    <row r="20" spans="1:27" ht="10.5" customHeight="1">
      <c r="A20" s="10" t="s">
        <v>204</v>
      </c>
      <c r="B20" s="295">
        <v>67.1</v>
      </c>
      <c r="C20" s="295">
        <v>69</v>
      </c>
      <c r="D20" s="295">
        <v>71.2</v>
      </c>
      <c r="E20" s="295">
        <v>73.2</v>
      </c>
      <c r="F20" s="295">
        <v>72</v>
      </c>
      <c r="G20" s="295">
        <v>72.6</v>
      </c>
      <c r="H20" s="295">
        <v>78.1</v>
      </c>
      <c r="I20" s="295">
        <v>80</v>
      </c>
      <c r="J20" s="295">
        <v>75.3</v>
      </c>
      <c r="K20" s="295">
        <v>77.7</v>
      </c>
      <c r="L20" s="295">
        <v>79.8</v>
      </c>
      <c r="M20" s="295">
        <v>73.4</v>
      </c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1"/>
      <c r="AA20" s="1"/>
    </row>
    <row r="21" spans="1:27" ht="10.5" customHeight="1">
      <c r="A21" s="10" t="s">
        <v>205</v>
      </c>
      <c r="B21" s="295">
        <v>71.6</v>
      </c>
      <c r="C21" s="295">
        <v>76.8</v>
      </c>
      <c r="D21" s="295">
        <v>80.9</v>
      </c>
      <c r="E21" s="295">
        <v>79.2</v>
      </c>
      <c r="F21" s="295">
        <v>79.8</v>
      </c>
      <c r="G21" s="295">
        <v>79.2</v>
      </c>
      <c r="H21" s="295">
        <v>80.8</v>
      </c>
      <c r="I21" s="295">
        <v>83.9</v>
      </c>
      <c r="J21" s="295">
        <v>84.2</v>
      </c>
      <c r="K21" s="295">
        <v>84.4</v>
      </c>
      <c r="L21" s="295">
        <v>83.6</v>
      </c>
      <c r="M21" s="295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1"/>
      <c r="AA22" s="1"/>
    </row>
    <row r="23" spans="14:27" ht="9.75" customHeight="1"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1"/>
      <c r="AA23" s="1"/>
    </row>
    <row r="24" spans="1:13" ht="13.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</row>
    <row r="28" ht="13.5">
      <c r="O28" s="303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98" t="s">
        <v>198</v>
      </c>
      <c r="C41" s="298" t="s">
        <v>199</v>
      </c>
      <c r="D41" s="298" t="s">
        <v>200</v>
      </c>
      <c r="E41" s="298" t="s">
        <v>167</v>
      </c>
      <c r="F41" s="298" t="s">
        <v>168</v>
      </c>
      <c r="G41" s="298" t="s">
        <v>169</v>
      </c>
      <c r="H41" s="298" t="s">
        <v>170</v>
      </c>
      <c r="I41" s="298" t="s">
        <v>171</v>
      </c>
      <c r="J41" s="298" t="s">
        <v>172</v>
      </c>
      <c r="K41" s="298" t="s">
        <v>173</v>
      </c>
      <c r="L41" s="298" t="s">
        <v>174</v>
      </c>
      <c r="M41" s="298" t="s">
        <v>175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201</v>
      </c>
      <c r="B42" s="304">
        <v>100.1</v>
      </c>
      <c r="C42" s="304">
        <v>94.9</v>
      </c>
      <c r="D42" s="304">
        <v>88</v>
      </c>
      <c r="E42" s="304">
        <v>84.7</v>
      </c>
      <c r="F42" s="304">
        <v>86.6</v>
      </c>
      <c r="G42" s="304">
        <v>95.3</v>
      </c>
      <c r="H42" s="304">
        <v>92.5</v>
      </c>
      <c r="I42" s="304">
        <v>95.8</v>
      </c>
      <c r="J42" s="304">
        <v>94.3</v>
      </c>
      <c r="K42" s="304">
        <v>94.3</v>
      </c>
      <c r="L42" s="304">
        <v>93.5</v>
      </c>
      <c r="M42" s="304">
        <v>96.6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202</v>
      </c>
      <c r="B43" s="304">
        <v>96.9</v>
      </c>
      <c r="C43" s="304">
        <v>96.4</v>
      </c>
      <c r="D43" s="304">
        <v>90.1</v>
      </c>
      <c r="E43" s="304">
        <v>101.5</v>
      </c>
      <c r="F43" s="304">
        <v>106.8</v>
      </c>
      <c r="G43" s="304">
        <v>110.7</v>
      </c>
      <c r="H43" s="304">
        <v>103.8</v>
      </c>
      <c r="I43" s="304">
        <v>105.9</v>
      </c>
      <c r="J43" s="304">
        <v>95.9</v>
      </c>
      <c r="K43" s="304">
        <v>92.5</v>
      </c>
      <c r="L43" s="304">
        <v>100.7</v>
      </c>
      <c r="M43" s="304">
        <v>94.6</v>
      </c>
      <c r="N43" s="25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0.5" customHeight="1">
      <c r="A44" s="10" t="s">
        <v>203</v>
      </c>
      <c r="B44" s="304">
        <v>109.6</v>
      </c>
      <c r="C44" s="304">
        <v>91.7</v>
      </c>
      <c r="D44" s="304">
        <v>85.7</v>
      </c>
      <c r="E44" s="304">
        <v>88.7</v>
      </c>
      <c r="F44" s="304">
        <v>89.8</v>
      </c>
      <c r="G44" s="304">
        <v>91.4</v>
      </c>
      <c r="H44" s="304">
        <v>87.6</v>
      </c>
      <c r="I44" s="304">
        <v>85.8</v>
      </c>
      <c r="J44" s="304">
        <v>84.7</v>
      </c>
      <c r="K44" s="304">
        <v>90.7</v>
      </c>
      <c r="L44" s="304">
        <v>91.4</v>
      </c>
      <c r="M44" s="304">
        <v>87.4</v>
      </c>
      <c r="N44" s="25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</row>
    <row r="45" spans="1:26" ht="10.5" customHeight="1">
      <c r="A45" s="10" t="s">
        <v>204</v>
      </c>
      <c r="B45" s="304">
        <v>91.1</v>
      </c>
      <c r="C45" s="304">
        <v>91.1</v>
      </c>
      <c r="D45" s="304">
        <v>91.1</v>
      </c>
      <c r="E45" s="304">
        <v>90.6</v>
      </c>
      <c r="F45" s="304">
        <v>95.7</v>
      </c>
      <c r="G45" s="304">
        <v>90</v>
      </c>
      <c r="H45" s="304">
        <v>92.4</v>
      </c>
      <c r="I45" s="304">
        <v>93.7</v>
      </c>
      <c r="J45" s="304">
        <v>85.5</v>
      </c>
      <c r="K45" s="304">
        <v>88.9</v>
      </c>
      <c r="L45" s="304">
        <v>90.9</v>
      </c>
      <c r="M45" s="304">
        <v>84</v>
      </c>
      <c r="N45" s="25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</row>
    <row r="46" spans="1:26" ht="10.5" customHeight="1">
      <c r="A46" s="10" t="s">
        <v>194</v>
      </c>
      <c r="B46" s="304">
        <v>85.3</v>
      </c>
      <c r="C46" s="304">
        <v>84.2</v>
      </c>
      <c r="D46" s="304">
        <v>80.9</v>
      </c>
      <c r="E46" s="304">
        <v>82.2</v>
      </c>
      <c r="F46" s="304">
        <v>91.4</v>
      </c>
      <c r="G46" s="304">
        <v>87.2</v>
      </c>
      <c r="H46" s="304">
        <v>87.8</v>
      </c>
      <c r="I46" s="304">
        <v>91</v>
      </c>
      <c r="J46" s="304">
        <v>92.4</v>
      </c>
      <c r="K46" s="304">
        <v>97</v>
      </c>
      <c r="L46" s="304">
        <v>97.1</v>
      </c>
      <c r="M46" s="304"/>
      <c r="N46" s="25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</row>
    <row r="47" spans="14:26" ht="10.5" customHeight="1">
      <c r="N47" s="25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</row>
    <row r="48" spans="14:26" ht="10.5" customHeight="1">
      <c r="N48" s="25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98" t="s">
        <v>198</v>
      </c>
      <c r="C65" s="298" t="s">
        <v>199</v>
      </c>
      <c r="D65" s="298" t="s">
        <v>200</v>
      </c>
      <c r="E65" s="298" t="s">
        <v>167</v>
      </c>
      <c r="F65" s="298" t="s">
        <v>168</v>
      </c>
      <c r="G65" s="298" t="s">
        <v>169</v>
      </c>
      <c r="H65" s="298" t="s">
        <v>170</v>
      </c>
      <c r="I65" s="298" t="s">
        <v>171</v>
      </c>
      <c r="J65" s="298" t="s">
        <v>172</v>
      </c>
      <c r="K65" s="298" t="s">
        <v>173</v>
      </c>
      <c r="L65" s="298" t="s">
        <v>174</v>
      </c>
      <c r="M65" s="298" t="s">
        <v>175</v>
      </c>
    </row>
    <row r="66" spans="1:13" ht="10.5" customHeight="1">
      <c r="A66" s="10" t="s">
        <v>201</v>
      </c>
      <c r="B66" s="295">
        <v>67.6</v>
      </c>
      <c r="C66" s="295">
        <v>74.7</v>
      </c>
      <c r="D66" s="295">
        <v>88.5</v>
      </c>
      <c r="E66" s="295">
        <v>98.8</v>
      </c>
      <c r="F66" s="295">
        <v>81</v>
      </c>
      <c r="G66" s="295">
        <v>87.1</v>
      </c>
      <c r="H66" s="295">
        <v>90.8</v>
      </c>
      <c r="I66" s="295">
        <v>79.5</v>
      </c>
      <c r="J66" s="295">
        <v>79.1</v>
      </c>
      <c r="K66" s="295">
        <v>87.8</v>
      </c>
      <c r="L66" s="295">
        <v>81.9</v>
      </c>
      <c r="M66" s="295">
        <v>81.6</v>
      </c>
    </row>
    <row r="67" spans="1:26" ht="10.5" customHeight="1">
      <c r="A67" s="10" t="s">
        <v>202</v>
      </c>
      <c r="B67" s="295">
        <v>75.9</v>
      </c>
      <c r="C67" s="295">
        <v>77.1</v>
      </c>
      <c r="D67" s="295">
        <v>84.6</v>
      </c>
      <c r="E67" s="295">
        <v>83</v>
      </c>
      <c r="F67" s="295">
        <v>77.3</v>
      </c>
      <c r="G67" s="295">
        <v>80.6</v>
      </c>
      <c r="H67" s="295">
        <v>91.3</v>
      </c>
      <c r="I67" s="295">
        <v>72.6</v>
      </c>
      <c r="J67" s="295">
        <v>94.7</v>
      </c>
      <c r="K67" s="295">
        <v>105.1</v>
      </c>
      <c r="L67" s="295">
        <v>95.5</v>
      </c>
      <c r="M67" s="295">
        <v>84</v>
      </c>
      <c r="N67" s="25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0.5" customHeight="1">
      <c r="A68" s="10" t="s">
        <v>203</v>
      </c>
      <c r="B68" s="295">
        <v>83.6</v>
      </c>
      <c r="C68" s="295">
        <v>85.7</v>
      </c>
      <c r="D68" s="295">
        <v>88.4</v>
      </c>
      <c r="E68" s="295">
        <v>85.2</v>
      </c>
      <c r="F68" s="295">
        <v>82.7</v>
      </c>
      <c r="G68" s="295">
        <v>84.9</v>
      </c>
      <c r="H68" s="295">
        <v>91.8</v>
      </c>
      <c r="I68" s="295">
        <v>90.1</v>
      </c>
      <c r="J68" s="295">
        <v>91.5</v>
      </c>
      <c r="K68" s="295">
        <v>84.5</v>
      </c>
      <c r="L68" s="295">
        <v>80.3</v>
      </c>
      <c r="M68" s="295">
        <v>76.7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204</v>
      </c>
      <c r="B69" s="295">
        <v>73.1</v>
      </c>
      <c r="C69" s="295">
        <v>75.7</v>
      </c>
      <c r="D69" s="295">
        <v>78.1</v>
      </c>
      <c r="E69" s="295">
        <v>80.8</v>
      </c>
      <c r="F69" s="295">
        <v>74.5</v>
      </c>
      <c r="G69" s="295">
        <v>81.3</v>
      </c>
      <c r="H69" s="295">
        <v>84.2</v>
      </c>
      <c r="I69" s="295">
        <v>85.2</v>
      </c>
      <c r="J69" s="295">
        <v>88.5</v>
      </c>
      <c r="K69" s="295">
        <v>87.1</v>
      </c>
      <c r="L69" s="295">
        <v>87.6</v>
      </c>
      <c r="M69" s="295">
        <v>87.8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205</v>
      </c>
      <c r="B70" s="295">
        <v>83.9</v>
      </c>
      <c r="C70" s="295">
        <v>91.2</v>
      </c>
      <c r="D70" s="295">
        <v>100</v>
      </c>
      <c r="E70" s="295">
        <v>96.4</v>
      </c>
      <c r="F70" s="295">
        <v>86.6</v>
      </c>
      <c r="G70" s="295">
        <v>91.1</v>
      </c>
      <c r="H70" s="295">
        <v>92</v>
      </c>
      <c r="I70" s="295">
        <v>92.1</v>
      </c>
      <c r="J70" s="295">
        <v>91.1</v>
      </c>
      <c r="K70" s="295">
        <v>86.7</v>
      </c>
      <c r="L70" s="295">
        <v>86.1</v>
      </c>
      <c r="M70" s="29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301"/>
      <c r="C72" s="301"/>
      <c r="D72" s="301"/>
      <c r="E72" s="301"/>
      <c r="F72" s="301"/>
      <c r="G72" s="305"/>
      <c r="H72" s="301"/>
      <c r="I72" s="301"/>
      <c r="J72" s="301"/>
      <c r="K72" s="301"/>
      <c r="L72" s="301"/>
      <c r="M72" s="301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302" customWidth="1"/>
    <col min="25" max="26" width="7.625" style="0" customWidth="1"/>
  </cols>
  <sheetData>
    <row r="1" spans="1:29" ht="13.5">
      <c r="A1" s="25"/>
      <c r="B1" s="306"/>
      <c r="C1" s="289"/>
      <c r="D1" s="289"/>
      <c r="E1" s="289"/>
      <c r="F1" s="289"/>
      <c r="G1" s="289"/>
      <c r="H1" s="289"/>
      <c r="I1" s="289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89"/>
      <c r="C2" s="289"/>
      <c r="D2" s="289"/>
      <c r="E2" s="289"/>
      <c r="F2" s="289"/>
      <c r="G2" s="289"/>
      <c r="H2" s="289"/>
      <c r="I2" s="289"/>
      <c r="J2" s="1"/>
      <c r="L2" s="66"/>
      <c r="M2" s="307"/>
      <c r="N2" s="66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1"/>
      <c r="AB2" s="1"/>
      <c r="AC2" s="1"/>
    </row>
    <row r="3" spans="1:29" ht="13.5">
      <c r="A3" s="25"/>
      <c r="B3" s="289"/>
      <c r="C3" s="289"/>
      <c r="D3" s="289"/>
      <c r="E3" s="289"/>
      <c r="F3" s="289"/>
      <c r="G3" s="289"/>
      <c r="H3" s="289"/>
      <c r="I3" s="289"/>
      <c r="J3" s="1"/>
      <c r="L3" s="66"/>
      <c r="M3" s="307"/>
      <c r="N3" s="66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1"/>
      <c r="AB3" s="1"/>
      <c r="AC3" s="1"/>
    </row>
    <row r="4" spans="1:29" ht="13.5">
      <c r="A4" s="25"/>
      <c r="B4" s="289"/>
      <c r="C4" s="289"/>
      <c r="D4" s="289"/>
      <c r="E4" s="289"/>
      <c r="F4" s="289"/>
      <c r="G4" s="289"/>
      <c r="H4" s="289"/>
      <c r="I4" s="289"/>
      <c r="J4" s="1"/>
      <c r="L4" s="66"/>
      <c r="M4" s="307"/>
      <c r="N4" s="6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1"/>
      <c r="AB4" s="1"/>
      <c r="AC4" s="1"/>
    </row>
    <row r="5" spans="1:29" ht="13.5">
      <c r="A5" s="25"/>
      <c r="B5" s="289"/>
      <c r="C5" s="289"/>
      <c r="D5" s="289"/>
      <c r="E5" s="289"/>
      <c r="F5" s="289"/>
      <c r="G5" s="289"/>
      <c r="H5" s="289"/>
      <c r="I5" s="289"/>
      <c r="J5" s="1"/>
      <c r="L5" s="66"/>
      <c r="M5" s="307"/>
      <c r="N5" s="66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1"/>
      <c r="AB5" s="1"/>
      <c r="AC5" s="1"/>
    </row>
    <row r="6" spans="10:29" ht="13.5">
      <c r="J6" s="1"/>
      <c r="L6" s="66"/>
      <c r="M6" s="307"/>
      <c r="N6" s="66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1"/>
      <c r="AB6" s="1"/>
      <c r="AC6" s="1"/>
    </row>
    <row r="7" spans="10:23" ht="13.5">
      <c r="J7" s="1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164</v>
      </c>
      <c r="C18" s="11" t="s">
        <v>165</v>
      </c>
      <c r="D18" s="11" t="s">
        <v>166</v>
      </c>
      <c r="E18" s="11" t="s">
        <v>167</v>
      </c>
      <c r="F18" s="11" t="s">
        <v>168</v>
      </c>
      <c r="G18" s="11" t="s">
        <v>169</v>
      </c>
      <c r="H18" s="11" t="s">
        <v>170</v>
      </c>
      <c r="I18" s="11" t="s">
        <v>171</v>
      </c>
      <c r="J18" s="11" t="s">
        <v>172</v>
      </c>
      <c r="K18" s="11" t="s">
        <v>173</v>
      </c>
      <c r="L18" s="11" t="s">
        <v>174</v>
      </c>
      <c r="M18" s="11" t="s">
        <v>175</v>
      </c>
    </row>
    <row r="19" spans="1:13" ht="10.5" customHeight="1">
      <c r="A19" s="10" t="s">
        <v>176</v>
      </c>
      <c r="B19" s="304">
        <v>17.7</v>
      </c>
      <c r="C19" s="304">
        <v>19.4</v>
      </c>
      <c r="D19" s="304">
        <v>19.6</v>
      </c>
      <c r="E19" s="304">
        <v>21.3</v>
      </c>
      <c r="F19" s="304">
        <v>19.8</v>
      </c>
      <c r="G19" s="304">
        <v>16.5</v>
      </c>
      <c r="H19" s="304">
        <v>20.1</v>
      </c>
      <c r="I19" s="304">
        <v>16.7</v>
      </c>
      <c r="J19" s="304">
        <v>16.9</v>
      </c>
      <c r="K19" s="304">
        <v>17.9</v>
      </c>
      <c r="L19" s="304">
        <v>16.6</v>
      </c>
      <c r="M19" s="304">
        <v>17.4</v>
      </c>
    </row>
    <row r="20" spans="1:13" ht="10.5" customHeight="1">
      <c r="A20" s="10" t="s">
        <v>177</v>
      </c>
      <c r="B20" s="304">
        <v>15.3</v>
      </c>
      <c r="C20" s="304">
        <v>17</v>
      </c>
      <c r="D20" s="304">
        <v>17.8</v>
      </c>
      <c r="E20" s="304">
        <v>17</v>
      </c>
      <c r="F20" s="304">
        <v>18.2</v>
      </c>
      <c r="G20" s="304">
        <v>18.2</v>
      </c>
      <c r="H20" s="304">
        <v>16.2</v>
      </c>
      <c r="I20" s="304">
        <v>14.9</v>
      </c>
      <c r="J20" s="304">
        <v>17</v>
      </c>
      <c r="K20" s="304">
        <v>16</v>
      </c>
      <c r="L20" s="304">
        <v>15.8</v>
      </c>
      <c r="M20" s="304">
        <v>16.8</v>
      </c>
    </row>
    <row r="21" spans="1:13" ht="10.5" customHeight="1">
      <c r="A21" s="10" t="s">
        <v>197</v>
      </c>
      <c r="B21" s="304">
        <v>15.5</v>
      </c>
      <c r="C21" s="304">
        <v>17.7</v>
      </c>
      <c r="D21" s="304">
        <v>19.2</v>
      </c>
      <c r="E21" s="304">
        <v>19.4</v>
      </c>
      <c r="F21" s="304">
        <v>18.4</v>
      </c>
      <c r="G21" s="304">
        <v>18.2</v>
      </c>
      <c r="H21" s="304">
        <v>16.7</v>
      </c>
      <c r="I21" s="304">
        <v>17.2</v>
      </c>
      <c r="J21" s="304">
        <v>15.8</v>
      </c>
      <c r="K21" s="304">
        <v>18.6</v>
      </c>
      <c r="L21" s="304">
        <v>16.7</v>
      </c>
      <c r="M21" s="304">
        <v>16.5</v>
      </c>
    </row>
    <row r="22" spans="1:13" ht="10.5" customHeight="1">
      <c r="A22" s="10" t="s">
        <v>179</v>
      </c>
      <c r="B22" s="304">
        <v>15.9</v>
      </c>
      <c r="C22" s="304">
        <v>14.3</v>
      </c>
      <c r="D22" s="304">
        <v>15.2</v>
      </c>
      <c r="E22" s="304">
        <v>18.6</v>
      </c>
      <c r="F22" s="304">
        <v>17.4</v>
      </c>
      <c r="G22" s="304">
        <v>15.7</v>
      </c>
      <c r="H22" s="304">
        <v>15.4</v>
      </c>
      <c r="I22" s="304">
        <v>16</v>
      </c>
      <c r="J22" s="304">
        <v>16.5</v>
      </c>
      <c r="K22" s="304">
        <v>15</v>
      </c>
      <c r="L22" s="304">
        <v>14.9</v>
      </c>
      <c r="M22" s="304">
        <v>16.9</v>
      </c>
    </row>
    <row r="23" spans="1:13" ht="10.5" customHeight="1">
      <c r="A23" s="10" t="s">
        <v>194</v>
      </c>
      <c r="B23" s="304">
        <v>14.7</v>
      </c>
      <c r="C23" s="304">
        <v>15.2</v>
      </c>
      <c r="D23" s="304">
        <v>16.7</v>
      </c>
      <c r="E23" s="304">
        <v>15.9</v>
      </c>
      <c r="F23" s="304">
        <v>16.3</v>
      </c>
      <c r="G23" s="304">
        <v>16.4</v>
      </c>
      <c r="H23" s="304">
        <v>14.7</v>
      </c>
      <c r="I23" s="304">
        <v>16.5</v>
      </c>
      <c r="J23" s="304">
        <v>15.9</v>
      </c>
      <c r="K23" s="304">
        <v>18</v>
      </c>
      <c r="L23" s="304">
        <v>17.3</v>
      </c>
      <c r="M23" s="304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164</v>
      </c>
      <c r="C42" s="11" t="s">
        <v>165</v>
      </c>
      <c r="D42" s="11" t="s">
        <v>166</v>
      </c>
      <c r="E42" s="11" t="s">
        <v>167</v>
      </c>
      <c r="F42" s="11" t="s">
        <v>168</v>
      </c>
      <c r="G42" s="11" t="s">
        <v>169</v>
      </c>
      <c r="H42" s="11" t="s">
        <v>170</v>
      </c>
      <c r="I42" s="11" t="s">
        <v>171</v>
      </c>
      <c r="J42" s="11" t="s">
        <v>172</v>
      </c>
      <c r="K42" s="11" t="s">
        <v>173</v>
      </c>
      <c r="L42" s="11" t="s">
        <v>174</v>
      </c>
      <c r="M42" s="11" t="s">
        <v>175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176</v>
      </c>
      <c r="B43" s="304">
        <v>32.8</v>
      </c>
      <c r="C43" s="304">
        <v>33.5</v>
      </c>
      <c r="D43" s="304">
        <v>32.6</v>
      </c>
      <c r="E43" s="304">
        <v>31.2</v>
      </c>
      <c r="F43" s="304">
        <v>31.4</v>
      </c>
      <c r="G43" s="304">
        <v>24.7</v>
      </c>
      <c r="H43" s="304">
        <v>26.2</v>
      </c>
      <c r="I43" s="304">
        <v>26.1</v>
      </c>
      <c r="J43" s="304">
        <v>25.4</v>
      </c>
      <c r="K43" s="304">
        <v>25.5</v>
      </c>
      <c r="L43" s="304">
        <v>24.4</v>
      </c>
      <c r="M43" s="304">
        <v>24.4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177</v>
      </c>
      <c r="B44" s="304">
        <v>24.2</v>
      </c>
      <c r="C44" s="304">
        <v>24.9</v>
      </c>
      <c r="D44" s="304">
        <v>25.1</v>
      </c>
      <c r="E44" s="304">
        <v>24.9</v>
      </c>
      <c r="F44" s="304">
        <v>26</v>
      </c>
      <c r="G44" s="304">
        <v>26.8</v>
      </c>
      <c r="H44" s="304">
        <v>25.6</v>
      </c>
      <c r="I44" s="304">
        <v>25.9</v>
      </c>
      <c r="J44" s="304">
        <v>25.6</v>
      </c>
      <c r="K44" s="304">
        <v>24.3</v>
      </c>
      <c r="L44" s="304">
        <v>24.3</v>
      </c>
      <c r="M44" s="304">
        <v>25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178</v>
      </c>
      <c r="B45" s="304">
        <v>25.3</v>
      </c>
      <c r="C45" s="304">
        <v>26.5</v>
      </c>
      <c r="D45" s="304">
        <v>25.8</v>
      </c>
      <c r="E45" s="304">
        <v>26.4</v>
      </c>
      <c r="F45" s="304">
        <v>28.1</v>
      </c>
      <c r="G45" s="304">
        <v>27.7</v>
      </c>
      <c r="H45" s="304">
        <v>26.5</v>
      </c>
      <c r="I45" s="304">
        <v>27.3</v>
      </c>
      <c r="J45" s="304">
        <v>24.8</v>
      </c>
      <c r="K45" s="304">
        <v>26.9</v>
      </c>
      <c r="L45" s="304">
        <v>26</v>
      </c>
      <c r="M45" s="304">
        <v>26.3</v>
      </c>
      <c r="N45" s="66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196</v>
      </c>
      <c r="B46" s="304">
        <v>26.9</v>
      </c>
      <c r="C46" s="304">
        <v>26.5</v>
      </c>
      <c r="D46" s="304">
        <v>23.4</v>
      </c>
      <c r="E46" s="304">
        <v>26.7</v>
      </c>
      <c r="F46" s="304">
        <v>28.9</v>
      </c>
      <c r="G46" s="304">
        <v>26.9</v>
      </c>
      <c r="H46" s="304">
        <v>26.2</v>
      </c>
      <c r="I46" s="304">
        <v>27.1</v>
      </c>
      <c r="J46" s="304">
        <v>27.7</v>
      </c>
      <c r="K46" s="304">
        <v>26.9</v>
      </c>
      <c r="L46" s="304">
        <v>25.5</v>
      </c>
      <c r="M46" s="304">
        <v>26.2</v>
      </c>
      <c r="N46" s="66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194</v>
      </c>
      <c r="B47" s="304">
        <v>25.9</v>
      </c>
      <c r="C47" s="304">
        <v>26.8</v>
      </c>
      <c r="D47" s="304">
        <v>27.1</v>
      </c>
      <c r="E47" s="304">
        <v>27</v>
      </c>
      <c r="F47" s="304">
        <v>28</v>
      </c>
      <c r="G47" s="304">
        <v>27.8</v>
      </c>
      <c r="H47" s="304">
        <v>26.4</v>
      </c>
      <c r="I47" s="304">
        <v>26.9</v>
      </c>
      <c r="J47" s="304">
        <v>27.1</v>
      </c>
      <c r="K47" s="304">
        <v>27.4</v>
      </c>
      <c r="L47" s="304">
        <v>27.2</v>
      </c>
      <c r="M47" s="304"/>
      <c r="N47" s="66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164</v>
      </c>
      <c r="C70" s="11" t="s">
        <v>165</v>
      </c>
      <c r="D70" s="11" t="s">
        <v>166</v>
      </c>
      <c r="E70" s="11" t="s">
        <v>167</v>
      </c>
      <c r="F70" s="11" t="s">
        <v>168</v>
      </c>
      <c r="G70" s="11" t="s">
        <v>169</v>
      </c>
      <c r="H70" s="11" t="s">
        <v>170</v>
      </c>
      <c r="I70" s="11" t="s">
        <v>171</v>
      </c>
      <c r="J70" s="11" t="s">
        <v>172</v>
      </c>
      <c r="K70" s="11" t="s">
        <v>173</v>
      </c>
      <c r="L70" s="11" t="s">
        <v>174</v>
      </c>
      <c r="M70" s="11" t="s">
        <v>175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176</v>
      </c>
      <c r="B71" s="295">
        <v>53.8</v>
      </c>
      <c r="C71" s="295">
        <v>57.5</v>
      </c>
      <c r="D71" s="295">
        <v>60.5</v>
      </c>
      <c r="E71" s="295">
        <v>68.7</v>
      </c>
      <c r="F71" s="295">
        <v>62.9</v>
      </c>
      <c r="G71" s="295">
        <v>70.6</v>
      </c>
      <c r="H71" s="295">
        <v>75.9</v>
      </c>
      <c r="I71" s="295">
        <v>64.1</v>
      </c>
      <c r="J71" s="295">
        <v>67</v>
      </c>
      <c r="K71" s="295">
        <v>69.9</v>
      </c>
      <c r="L71" s="295">
        <v>68.8</v>
      </c>
      <c r="M71" s="295">
        <v>71.4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177</v>
      </c>
      <c r="B72" s="295">
        <v>63.1</v>
      </c>
      <c r="C72" s="295">
        <v>68.2</v>
      </c>
      <c r="D72" s="295">
        <v>70.7</v>
      </c>
      <c r="E72" s="295">
        <v>68.6</v>
      </c>
      <c r="F72" s="295">
        <v>69.1</v>
      </c>
      <c r="G72" s="295">
        <v>67.4</v>
      </c>
      <c r="H72" s="295">
        <v>64.4</v>
      </c>
      <c r="I72" s="295">
        <v>57.1</v>
      </c>
      <c r="J72" s="295">
        <v>66.6</v>
      </c>
      <c r="K72" s="295">
        <v>66.9</v>
      </c>
      <c r="L72" s="295">
        <v>65.2</v>
      </c>
      <c r="M72" s="295">
        <v>67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206</v>
      </c>
      <c r="B73" s="295">
        <v>61.1</v>
      </c>
      <c r="C73" s="295">
        <v>65.9</v>
      </c>
      <c r="D73" s="295">
        <v>74.7</v>
      </c>
      <c r="E73" s="295">
        <v>73.1</v>
      </c>
      <c r="F73" s="295">
        <v>64.6</v>
      </c>
      <c r="G73" s="295">
        <v>66</v>
      </c>
      <c r="H73" s="295">
        <v>64.1</v>
      </c>
      <c r="I73" s="295">
        <v>62.5</v>
      </c>
      <c r="J73" s="295">
        <v>65.2</v>
      </c>
      <c r="K73" s="295">
        <v>67.9</v>
      </c>
      <c r="L73" s="295">
        <v>64.9</v>
      </c>
      <c r="M73" s="295">
        <v>62.7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204</v>
      </c>
      <c r="B74" s="295">
        <v>58.4</v>
      </c>
      <c r="C74" s="295">
        <v>54.2</v>
      </c>
      <c r="D74" s="295">
        <v>66.9</v>
      </c>
      <c r="E74" s="295">
        <v>67.7</v>
      </c>
      <c r="F74" s="295">
        <v>58.6</v>
      </c>
      <c r="G74" s="295">
        <v>59.8</v>
      </c>
      <c r="H74" s="295">
        <v>59.2</v>
      </c>
      <c r="I74" s="295">
        <v>58.5</v>
      </c>
      <c r="J74" s="295">
        <v>59.1</v>
      </c>
      <c r="K74" s="295">
        <v>56.2</v>
      </c>
      <c r="L74" s="295">
        <v>59.6</v>
      </c>
      <c r="M74" s="295">
        <v>63.9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194</v>
      </c>
      <c r="B75" s="295">
        <v>56.9</v>
      </c>
      <c r="C75" s="295">
        <v>55.9</v>
      </c>
      <c r="D75" s="295">
        <v>61.4</v>
      </c>
      <c r="E75" s="295">
        <v>59.1</v>
      </c>
      <c r="F75" s="295">
        <v>57.4</v>
      </c>
      <c r="G75" s="295">
        <v>59</v>
      </c>
      <c r="H75" s="295">
        <v>56.7</v>
      </c>
      <c r="I75" s="295">
        <v>61</v>
      </c>
      <c r="J75" s="295">
        <v>58.2</v>
      </c>
      <c r="K75" s="295">
        <v>65.4</v>
      </c>
      <c r="L75" s="295">
        <v>63.6</v>
      </c>
      <c r="M75" s="295"/>
    </row>
    <row r="76" spans="2:13" ht="9.75" customHeight="1">
      <c r="B76" s="301"/>
      <c r="C76" s="301"/>
      <c r="D76" s="301"/>
      <c r="E76" s="301"/>
      <c r="F76" s="301"/>
      <c r="G76" s="301"/>
      <c r="H76" s="301"/>
      <c r="I76" s="301"/>
      <c r="J76" s="301"/>
      <c r="K76" s="299"/>
      <c r="L76" s="301"/>
      <c r="M76" s="301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307"/>
      <c r="N4" s="6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307"/>
      <c r="N5" s="66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307"/>
      <c r="N6" s="66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307"/>
      <c r="N7" s="66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307"/>
      <c r="N8" s="66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1"/>
    </row>
    <row r="10" spans="12:27" ht="9.75" customHeight="1">
      <c r="L10" s="66"/>
      <c r="M10" s="66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1"/>
    </row>
    <row r="11" spans="12:27" ht="9.75" customHeight="1">
      <c r="L11" s="66"/>
      <c r="M11" s="66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1"/>
    </row>
    <row r="12" spans="12:27" ht="9.75" customHeight="1">
      <c r="L12" s="66"/>
      <c r="M12" s="66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1"/>
    </row>
    <row r="13" spans="12:27" ht="9.75" customHeight="1">
      <c r="L13" s="66"/>
      <c r="M13" s="66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307"/>
      <c r="AA15" s="1"/>
    </row>
    <row r="16" spans="12:27" ht="9.75" customHeight="1">
      <c r="L16" s="66"/>
      <c r="M16" s="307"/>
      <c r="AA16" s="1"/>
    </row>
    <row r="17" spans="12:27" ht="9.75" customHeight="1">
      <c r="L17" s="66"/>
      <c r="M17" s="307"/>
      <c r="AA17" s="1"/>
    </row>
    <row r="18" spans="12:27" ht="9.75" customHeight="1">
      <c r="L18" s="66"/>
      <c r="M18" s="307"/>
      <c r="AA18" s="1"/>
    </row>
    <row r="19" spans="12:27" ht="9.75" customHeight="1">
      <c r="L19" s="66"/>
      <c r="M19" s="307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11" t="s">
        <v>169</v>
      </c>
      <c r="H24" s="11" t="s">
        <v>170</v>
      </c>
      <c r="I24" s="11" t="s">
        <v>171</v>
      </c>
      <c r="J24" s="11" t="s">
        <v>172</v>
      </c>
      <c r="K24" s="11" t="s">
        <v>173</v>
      </c>
      <c r="L24" s="11" t="s">
        <v>174</v>
      </c>
      <c r="M24" s="11" t="s">
        <v>175</v>
      </c>
      <c r="AA24" s="1"/>
    </row>
    <row r="25" spans="1:27" ht="10.5" customHeight="1">
      <c r="A25" s="10" t="s">
        <v>176</v>
      </c>
      <c r="B25" s="304">
        <v>23.7</v>
      </c>
      <c r="C25" s="304">
        <v>23.8</v>
      </c>
      <c r="D25" s="304">
        <v>28.9</v>
      </c>
      <c r="E25" s="304">
        <v>32</v>
      </c>
      <c r="F25" s="304">
        <v>26.4</v>
      </c>
      <c r="G25" s="304">
        <v>29.1</v>
      </c>
      <c r="H25" s="304">
        <v>26.4</v>
      </c>
      <c r="I25" s="304">
        <v>25</v>
      </c>
      <c r="J25" s="304">
        <v>22.6</v>
      </c>
      <c r="K25" s="304">
        <v>24.1</v>
      </c>
      <c r="L25" s="304">
        <v>25.7</v>
      </c>
      <c r="M25" s="304">
        <v>20.8</v>
      </c>
      <c r="AA25" s="1"/>
    </row>
    <row r="26" spans="1:27" ht="10.5" customHeight="1">
      <c r="A26" s="10" t="s">
        <v>177</v>
      </c>
      <c r="B26" s="304">
        <v>19.5</v>
      </c>
      <c r="C26" s="304">
        <v>21.4</v>
      </c>
      <c r="D26" s="304">
        <v>26.7</v>
      </c>
      <c r="E26" s="304">
        <v>25.7</v>
      </c>
      <c r="F26" s="304">
        <v>26.3</v>
      </c>
      <c r="G26" s="304">
        <v>25.8</v>
      </c>
      <c r="H26" s="304">
        <v>27.2</v>
      </c>
      <c r="I26" s="304">
        <v>20.4</v>
      </c>
      <c r="J26" s="304">
        <v>24.4</v>
      </c>
      <c r="K26" s="304">
        <v>26.7</v>
      </c>
      <c r="L26" s="304">
        <v>24.7</v>
      </c>
      <c r="M26" s="304">
        <v>22.6</v>
      </c>
      <c r="AA26" s="1"/>
    </row>
    <row r="27" spans="1:27" ht="10.5" customHeight="1">
      <c r="A27" s="10" t="s">
        <v>178</v>
      </c>
      <c r="B27" s="304">
        <v>23.6</v>
      </c>
      <c r="C27" s="304">
        <v>22.3</v>
      </c>
      <c r="D27" s="304">
        <v>28.3</v>
      </c>
      <c r="E27" s="304">
        <v>28.3</v>
      </c>
      <c r="F27" s="304">
        <v>24.1</v>
      </c>
      <c r="G27" s="304">
        <v>26.1</v>
      </c>
      <c r="H27" s="304">
        <v>24.3</v>
      </c>
      <c r="I27" s="304">
        <v>26.1</v>
      </c>
      <c r="J27" s="304">
        <v>23.3</v>
      </c>
      <c r="K27" s="304">
        <v>22.2</v>
      </c>
      <c r="L27" s="304">
        <v>24.7</v>
      </c>
      <c r="M27" s="304">
        <v>24.2</v>
      </c>
      <c r="AA27" s="1"/>
    </row>
    <row r="28" spans="1:27" ht="10.5" customHeight="1">
      <c r="A28" s="10" t="s">
        <v>196</v>
      </c>
      <c r="B28" s="304">
        <v>21.2</v>
      </c>
      <c r="C28" s="304">
        <v>23.6</v>
      </c>
      <c r="D28" s="304">
        <v>23.5</v>
      </c>
      <c r="E28" s="304">
        <v>25.2</v>
      </c>
      <c r="F28" s="304">
        <v>24.6</v>
      </c>
      <c r="G28" s="304">
        <v>28.3</v>
      </c>
      <c r="H28" s="304">
        <v>24.6</v>
      </c>
      <c r="I28" s="304">
        <v>23.4</v>
      </c>
      <c r="J28" s="304">
        <v>22.5</v>
      </c>
      <c r="K28" s="304">
        <v>23.1</v>
      </c>
      <c r="L28" s="304">
        <v>20.9</v>
      </c>
      <c r="M28" s="304">
        <v>20.6</v>
      </c>
      <c r="AA28" s="1"/>
    </row>
    <row r="29" spans="1:27" ht="10.5" customHeight="1">
      <c r="A29" s="10" t="s">
        <v>205</v>
      </c>
      <c r="B29" s="304">
        <v>18.7</v>
      </c>
      <c r="C29" s="304">
        <v>19.2</v>
      </c>
      <c r="D29" s="304">
        <v>23.7</v>
      </c>
      <c r="E29" s="304">
        <v>22.6</v>
      </c>
      <c r="F29" s="304">
        <v>25.9</v>
      </c>
      <c r="G29" s="304">
        <v>24</v>
      </c>
      <c r="H29" s="304">
        <v>23.8</v>
      </c>
      <c r="I29" s="304">
        <v>23</v>
      </c>
      <c r="J29" s="304">
        <v>21.8</v>
      </c>
      <c r="K29" s="304">
        <v>19.6</v>
      </c>
      <c r="L29" s="304">
        <v>19.1</v>
      </c>
      <c r="M29" s="304"/>
      <c r="AA29" s="1"/>
    </row>
    <row r="30" ht="9.75" customHeight="1">
      <c r="AA30" s="1"/>
    </row>
    <row r="31" spans="14:27" ht="9.75" customHeight="1"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164</v>
      </c>
      <c r="C53" s="11" t="s">
        <v>165</v>
      </c>
      <c r="D53" s="11" t="s">
        <v>166</v>
      </c>
      <c r="E53" s="11" t="s">
        <v>167</v>
      </c>
      <c r="F53" s="11" t="s">
        <v>168</v>
      </c>
      <c r="G53" s="11" t="s">
        <v>169</v>
      </c>
      <c r="H53" s="11" t="s">
        <v>170</v>
      </c>
      <c r="I53" s="11" t="s">
        <v>171</v>
      </c>
      <c r="J53" s="11" t="s">
        <v>172</v>
      </c>
      <c r="K53" s="11" t="s">
        <v>173</v>
      </c>
      <c r="L53" s="11" t="s">
        <v>174</v>
      </c>
      <c r="M53" s="11" t="s">
        <v>175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176</v>
      </c>
      <c r="B54" s="304">
        <v>41.3</v>
      </c>
      <c r="C54" s="304">
        <v>42.8</v>
      </c>
      <c r="D54" s="304">
        <v>43.7</v>
      </c>
      <c r="E54" s="304">
        <v>46.6</v>
      </c>
      <c r="F54" s="304">
        <v>46.5</v>
      </c>
      <c r="G54" s="304">
        <v>44.9</v>
      </c>
      <c r="H54" s="304">
        <v>42.7</v>
      </c>
      <c r="I54" s="304">
        <v>40.8</v>
      </c>
      <c r="J54" s="304">
        <v>41.5</v>
      </c>
      <c r="K54" s="304">
        <v>41.6</v>
      </c>
      <c r="L54" s="304">
        <v>43.7</v>
      </c>
      <c r="M54" s="304">
        <v>39.7</v>
      </c>
      <c r="N54" s="66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177</v>
      </c>
      <c r="B55" s="304">
        <v>39.3</v>
      </c>
      <c r="C55" s="304">
        <v>40</v>
      </c>
      <c r="D55" s="304">
        <v>41.4</v>
      </c>
      <c r="E55" s="304">
        <v>41.4</v>
      </c>
      <c r="F55" s="304">
        <v>41.7</v>
      </c>
      <c r="G55" s="304">
        <v>41.8</v>
      </c>
      <c r="H55" s="304">
        <v>42.5</v>
      </c>
      <c r="I55" s="304">
        <v>39.2</v>
      </c>
      <c r="J55" s="304">
        <v>40.7</v>
      </c>
      <c r="K55" s="304">
        <v>41.6</v>
      </c>
      <c r="L55" s="304">
        <v>41.7</v>
      </c>
      <c r="M55" s="304">
        <v>38.7</v>
      </c>
      <c r="N55" s="66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178</v>
      </c>
      <c r="B56" s="304">
        <v>41.2</v>
      </c>
      <c r="C56" s="304">
        <v>41.2</v>
      </c>
      <c r="D56" s="304">
        <v>42.5</v>
      </c>
      <c r="E56" s="304">
        <v>43.5</v>
      </c>
      <c r="F56" s="304">
        <v>40</v>
      </c>
      <c r="G56" s="304">
        <v>41.2</v>
      </c>
      <c r="H56" s="304">
        <v>38.6</v>
      </c>
      <c r="I56" s="304">
        <v>41.3</v>
      </c>
      <c r="J56" s="304">
        <v>40.3</v>
      </c>
      <c r="K56" s="304">
        <v>39.7</v>
      </c>
      <c r="L56" s="304">
        <v>41.3</v>
      </c>
      <c r="M56" s="304">
        <v>39.7</v>
      </c>
      <c r="N56" s="66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196</v>
      </c>
      <c r="B57" s="304">
        <v>42</v>
      </c>
      <c r="C57" s="304">
        <v>43.4</v>
      </c>
      <c r="D57" s="304">
        <v>41</v>
      </c>
      <c r="E57" s="304">
        <v>40.6</v>
      </c>
      <c r="F57" s="304">
        <v>41.4</v>
      </c>
      <c r="G57" s="304">
        <v>43.6</v>
      </c>
      <c r="H57" s="304">
        <v>41.6</v>
      </c>
      <c r="I57" s="304">
        <v>41.2</v>
      </c>
      <c r="J57" s="304">
        <v>40.8</v>
      </c>
      <c r="K57" s="304">
        <v>41.1</v>
      </c>
      <c r="L57" s="304">
        <v>38.8</v>
      </c>
      <c r="M57" s="304">
        <v>37.3</v>
      </c>
      <c r="N57" s="66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205</v>
      </c>
      <c r="B58" s="304">
        <v>38.5</v>
      </c>
      <c r="C58" s="304">
        <v>37.5</v>
      </c>
      <c r="D58" s="304">
        <v>37.8</v>
      </c>
      <c r="E58" s="304">
        <v>36.3</v>
      </c>
      <c r="F58" s="304">
        <v>38.6</v>
      </c>
      <c r="G58" s="304">
        <v>38.7</v>
      </c>
      <c r="H58" s="304">
        <v>38.3</v>
      </c>
      <c r="I58" s="304">
        <v>38.3</v>
      </c>
      <c r="J58" s="304">
        <v>37.8</v>
      </c>
      <c r="K58" s="304">
        <v>37.3</v>
      </c>
      <c r="L58" s="304">
        <v>35.4</v>
      </c>
      <c r="M58" s="304"/>
      <c r="N58" s="66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308"/>
    </row>
    <row r="66" spans="14:26" ht="9.75" customHeight="1"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</row>
    <row r="67" spans="14:26" ht="9.75" customHeight="1"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</row>
    <row r="68" spans="14:26" ht="9.75" customHeight="1"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</row>
    <row r="69" spans="14:26" ht="9.75" customHeight="1"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164</v>
      </c>
      <c r="C83" s="11" t="s">
        <v>165</v>
      </c>
      <c r="D83" s="11" t="s">
        <v>166</v>
      </c>
      <c r="E83" s="11" t="s">
        <v>167</v>
      </c>
      <c r="F83" s="11" t="s">
        <v>168</v>
      </c>
      <c r="G83" s="11" t="s">
        <v>169</v>
      </c>
      <c r="H83" s="11" t="s">
        <v>170</v>
      </c>
      <c r="I83" s="11" t="s">
        <v>171</v>
      </c>
      <c r="J83" s="11" t="s">
        <v>172</v>
      </c>
      <c r="K83" s="11" t="s">
        <v>173</v>
      </c>
      <c r="L83" s="11" t="s">
        <v>174</v>
      </c>
      <c r="M83" s="11" t="s">
        <v>175</v>
      </c>
    </row>
    <row r="84" spans="1:13" ht="10.5" customHeight="1">
      <c r="A84" s="10" t="s">
        <v>176</v>
      </c>
      <c r="B84" s="295">
        <v>57.7</v>
      </c>
      <c r="C84" s="295">
        <v>54.8</v>
      </c>
      <c r="D84" s="295">
        <v>65.8</v>
      </c>
      <c r="E84" s="295">
        <v>67.7</v>
      </c>
      <c r="F84" s="295">
        <v>56.9</v>
      </c>
      <c r="G84" s="295">
        <v>65.4</v>
      </c>
      <c r="H84" s="295">
        <v>62.8</v>
      </c>
      <c r="I84" s="295">
        <v>62.1</v>
      </c>
      <c r="J84" s="295">
        <v>53.9</v>
      </c>
      <c r="K84" s="295">
        <v>58</v>
      </c>
      <c r="L84" s="295">
        <v>57.7</v>
      </c>
      <c r="M84" s="295">
        <v>54.6</v>
      </c>
    </row>
    <row r="85" spans="1:13" ht="10.5" customHeight="1">
      <c r="A85" s="10" t="s">
        <v>177</v>
      </c>
      <c r="B85" s="295">
        <v>49.7</v>
      </c>
      <c r="C85" s="295">
        <v>53.2</v>
      </c>
      <c r="D85" s="295">
        <v>63.9</v>
      </c>
      <c r="E85" s="295">
        <v>62.1</v>
      </c>
      <c r="F85" s="295">
        <v>62.9</v>
      </c>
      <c r="G85" s="295">
        <v>61.7</v>
      </c>
      <c r="H85" s="295">
        <v>63.7</v>
      </c>
      <c r="I85" s="295">
        <v>54</v>
      </c>
      <c r="J85" s="295">
        <v>59.3</v>
      </c>
      <c r="K85" s="295">
        <v>63.8</v>
      </c>
      <c r="L85" s="295">
        <v>59.2</v>
      </c>
      <c r="M85" s="295">
        <v>60</v>
      </c>
    </row>
    <row r="86" spans="1:13" ht="10.5" customHeight="1">
      <c r="A86" s="10" t="s">
        <v>197</v>
      </c>
      <c r="B86" s="295">
        <v>55.9</v>
      </c>
      <c r="C86" s="295">
        <v>54.1</v>
      </c>
      <c r="D86" s="295">
        <v>66.1</v>
      </c>
      <c r="E86" s="295">
        <v>64.6</v>
      </c>
      <c r="F86" s="295">
        <v>61.8</v>
      </c>
      <c r="G86" s="295">
        <v>62.8</v>
      </c>
      <c r="H86" s="295">
        <v>64.1</v>
      </c>
      <c r="I86" s="295">
        <v>62</v>
      </c>
      <c r="J86" s="295">
        <v>58.1</v>
      </c>
      <c r="K86" s="295">
        <v>56.3</v>
      </c>
      <c r="L86" s="295">
        <v>59.1</v>
      </c>
      <c r="M86" s="295">
        <v>61.9</v>
      </c>
    </row>
    <row r="87" spans="1:13" ht="10.5" customHeight="1">
      <c r="A87" s="10" t="s">
        <v>179</v>
      </c>
      <c r="B87" s="295">
        <v>49.2</v>
      </c>
      <c r="C87" s="295">
        <v>53.5</v>
      </c>
      <c r="D87" s="295">
        <v>58.5</v>
      </c>
      <c r="E87" s="295">
        <v>62.2</v>
      </c>
      <c r="F87" s="295">
        <v>59.1</v>
      </c>
      <c r="G87" s="295">
        <v>63.9</v>
      </c>
      <c r="H87" s="295">
        <v>60.1</v>
      </c>
      <c r="I87" s="295">
        <v>57</v>
      </c>
      <c r="J87" s="295">
        <v>55.5</v>
      </c>
      <c r="K87" s="295">
        <v>56</v>
      </c>
      <c r="L87" s="295">
        <v>55.2</v>
      </c>
      <c r="M87" s="295">
        <v>55.9</v>
      </c>
    </row>
    <row r="88" spans="1:13" ht="10.5" customHeight="1">
      <c r="A88" s="10" t="s">
        <v>205</v>
      </c>
      <c r="B88" s="295">
        <v>47.8</v>
      </c>
      <c r="C88" s="295">
        <v>51.7</v>
      </c>
      <c r="D88" s="295">
        <v>62.5</v>
      </c>
      <c r="E88" s="295">
        <v>63.1</v>
      </c>
      <c r="F88" s="295">
        <v>66.1</v>
      </c>
      <c r="G88" s="295">
        <v>62</v>
      </c>
      <c r="H88" s="295">
        <v>62.3</v>
      </c>
      <c r="I88" s="295">
        <v>60</v>
      </c>
      <c r="J88" s="295">
        <v>57.9</v>
      </c>
      <c r="K88" s="295">
        <v>52.7</v>
      </c>
      <c r="L88" s="295">
        <v>55.1</v>
      </c>
      <c r="M88" s="295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11" t="s">
        <v>169</v>
      </c>
      <c r="H24" s="11" t="s">
        <v>170</v>
      </c>
      <c r="I24" s="11" t="s">
        <v>171</v>
      </c>
      <c r="J24" s="11" t="s">
        <v>172</v>
      </c>
      <c r="K24" s="11" t="s">
        <v>173</v>
      </c>
      <c r="L24" s="11" t="s">
        <v>174</v>
      </c>
      <c r="M24" s="11" t="s">
        <v>175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176</v>
      </c>
      <c r="B25" s="309">
        <v>59.24</v>
      </c>
      <c r="C25" s="309">
        <v>74.79</v>
      </c>
      <c r="D25" s="309">
        <v>80.12</v>
      </c>
      <c r="E25" s="309">
        <v>84.05</v>
      </c>
      <c r="F25" s="309">
        <v>90.28</v>
      </c>
      <c r="G25" s="309">
        <v>89.92</v>
      </c>
      <c r="H25" s="309">
        <v>90.58</v>
      </c>
      <c r="I25" s="309">
        <v>62.18</v>
      </c>
      <c r="J25" s="309">
        <v>71.3</v>
      </c>
      <c r="K25" s="309">
        <v>69.4</v>
      </c>
      <c r="L25" s="309">
        <v>79.2</v>
      </c>
      <c r="M25" s="309">
        <v>67</v>
      </c>
      <c r="N25" s="66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1"/>
      <c r="AB25" s="1"/>
      <c r="AC25" s="1"/>
    </row>
    <row r="26" spans="1:29" ht="10.5" customHeight="1">
      <c r="A26" s="10" t="s">
        <v>177</v>
      </c>
      <c r="B26" s="309">
        <v>41.9</v>
      </c>
      <c r="C26" s="309">
        <v>52.91</v>
      </c>
      <c r="D26" s="309">
        <v>75.74</v>
      </c>
      <c r="E26" s="309">
        <v>62.54</v>
      </c>
      <c r="F26" s="309">
        <v>80.23</v>
      </c>
      <c r="G26" s="309">
        <v>82.29</v>
      </c>
      <c r="H26" s="309">
        <v>80.53</v>
      </c>
      <c r="I26" s="309">
        <v>40.82</v>
      </c>
      <c r="J26" s="309">
        <v>44.9</v>
      </c>
      <c r="K26" s="309">
        <v>43.8</v>
      </c>
      <c r="L26" s="309">
        <v>59.4</v>
      </c>
      <c r="M26" s="309">
        <v>54.7</v>
      </c>
      <c r="N26" s="66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1"/>
      <c r="AB26" s="1"/>
      <c r="AC26" s="1"/>
    </row>
    <row r="27" spans="1:29" ht="10.5" customHeight="1">
      <c r="A27" s="10" t="s">
        <v>178</v>
      </c>
      <c r="B27" s="309">
        <v>51.15</v>
      </c>
      <c r="C27" s="309">
        <v>68.9</v>
      </c>
      <c r="D27" s="309">
        <v>62.27</v>
      </c>
      <c r="E27" s="309">
        <v>88.58</v>
      </c>
      <c r="F27" s="309">
        <v>84.28</v>
      </c>
      <c r="G27" s="309">
        <v>92.26</v>
      </c>
      <c r="H27" s="309">
        <v>94.4</v>
      </c>
      <c r="I27" s="309">
        <v>63.79</v>
      </c>
      <c r="J27" s="309">
        <v>53.5</v>
      </c>
      <c r="K27" s="309">
        <v>55.3</v>
      </c>
      <c r="L27" s="309">
        <v>58.2</v>
      </c>
      <c r="M27" s="309">
        <v>57.6</v>
      </c>
      <c r="N27" s="66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1"/>
      <c r="AB27" s="1"/>
      <c r="AC27" s="1"/>
    </row>
    <row r="28" spans="1:29" ht="10.5" customHeight="1">
      <c r="A28" s="10" t="s">
        <v>196</v>
      </c>
      <c r="B28" s="309">
        <v>49.9</v>
      </c>
      <c r="C28" s="309">
        <v>54.11</v>
      </c>
      <c r="D28" s="309">
        <v>67.08</v>
      </c>
      <c r="E28" s="309">
        <v>88</v>
      </c>
      <c r="F28" s="309">
        <v>85.9</v>
      </c>
      <c r="G28" s="309">
        <v>102</v>
      </c>
      <c r="H28" s="309">
        <v>94.1</v>
      </c>
      <c r="I28" s="309">
        <v>60.2</v>
      </c>
      <c r="J28" s="309">
        <v>64.4</v>
      </c>
      <c r="K28" s="309">
        <v>66.3</v>
      </c>
      <c r="L28" s="309">
        <v>54.9</v>
      </c>
      <c r="M28" s="309">
        <v>57.7</v>
      </c>
      <c r="N28" s="66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1"/>
      <c r="AB28" s="1"/>
      <c r="AC28" s="1"/>
    </row>
    <row r="29" spans="1:29" ht="10.5" customHeight="1">
      <c r="A29" s="10" t="s">
        <v>194</v>
      </c>
      <c r="B29" s="309">
        <v>54.7</v>
      </c>
      <c r="C29" s="309">
        <v>51.8</v>
      </c>
      <c r="D29" s="309">
        <v>58.3</v>
      </c>
      <c r="E29" s="309">
        <v>73.8</v>
      </c>
      <c r="F29" s="309">
        <v>61.7</v>
      </c>
      <c r="G29" s="309">
        <v>76.3</v>
      </c>
      <c r="H29" s="309">
        <v>56.1</v>
      </c>
      <c r="I29" s="309">
        <v>39.5</v>
      </c>
      <c r="J29" s="309">
        <v>43.6</v>
      </c>
      <c r="K29" s="309">
        <v>50.9</v>
      </c>
      <c r="L29" s="309">
        <v>55.8</v>
      </c>
      <c r="M29" s="309"/>
      <c r="N29" s="66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164</v>
      </c>
      <c r="C53" s="11" t="s">
        <v>165</v>
      </c>
      <c r="D53" s="11" t="s">
        <v>166</v>
      </c>
      <c r="E53" s="11" t="s">
        <v>167</v>
      </c>
      <c r="F53" s="11" t="s">
        <v>168</v>
      </c>
      <c r="G53" s="11" t="s">
        <v>169</v>
      </c>
      <c r="H53" s="11" t="s">
        <v>170</v>
      </c>
      <c r="I53" s="11" t="s">
        <v>171</v>
      </c>
      <c r="J53" s="11" t="s">
        <v>172</v>
      </c>
      <c r="K53" s="11" t="s">
        <v>173</v>
      </c>
      <c r="L53" s="11" t="s">
        <v>174</v>
      </c>
      <c r="M53" s="11" t="s">
        <v>175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176</v>
      </c>
      <c r="B54" s="309">
        <v>58.1</v>
      </c>
      <c r="C54" s="309">
        <v>66.9</v>
      </c>
      <c r="D54" s="309">
        <v>52.7</v>
      </c>
      <c r="E54" s="309">
        <v>63.4</v>
      </c>
      <c r="F54" s="309">
        <v>73.1</v>
      </c>
      <c r="G54" s="309">
        <v>75.3</v>
      </c>
      <c r="H54" s="309">
        <v>76.3</v>
      </c>
      <c r="I54" s="309">
        <v>71.9</v>
      </c>
      <c r="J54" s="309">
        <v>54.1</v>
      </c>
      <c r="K54" s="309">
        <v>56.3</v>
      </c>
      <c r="L54" s="309">
        <v>58.6</v>
      </c>
      <c r="M54" s="309">
        <v>61.1</v>
      </c>
      <c r="N54" s="66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177</v>
      </c>
      <c r="B55" s="309">
        <v>51.7</v>
      </c>
      <c r="C55" s="309">
        <v>52.9</v>
      </c>
      <c r="D55" s="309">
        <v>54.4</v>
      </c>
      <c r="E55" s="309">
        <v>51.2</v>
      </c>
      <c r="F55" s="309">
        <v>57.2</v>
      </c>
      <c r="G55" s="309">
        <v>56.3</v>
      </c>
      <c r="H55" s="309">
        <v>52.8</v>
      </c>
      <c r="I55" s="309">
        <v>43.7</v>
      </c>
      <c r="J55" s="309">
        <v>35.6</v>
      </c>
      <c r="K55" s="309">
        <v>36.3</v>
      </c>
      <c r="L55" s="309">
        <v>47.5</v>
      </c>
      <c r="M55" s="309">
        <v>47.4</v>
      </c>
      <c r="N55" s="66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178</v>
      </c>
      <c r="B56" s="309">
        <v>49.5</v>
      </c>
      <c r="C56" s="309">
        <v>56.2</v>
      </c>
      <c r="D56" s="309">
        <v>40.2</v>
      </c>
      <c r="E56" s="309">
        <v>48.4</v>
      </c>
      <c r="F56" s="309">
        <v>50.4</v>
      </c>
      <c r="G56" s="309">
        <v>49.3</v>
      </c>
      <c r="H56" s="309">
        <v>42.2</v>
      </c>
      <c r="I56" s="309">
        <v>40.9</v>
      </c>
      <c r="J56" s="309">
        <v>40.2</v>
      </c>
      <c r="K56" s="309">
        <v>42.7</v>
      </c>
      <c r="L56" s="309">
        <v>47.2</v>
      </c>
      <c r="M56" s="309">
        <v>44.3</v>
      </c>
      <c r="N56" s="66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196</v>
      </c>
      <c r="B57" s="309">
        <v>45</v>
      </c>
      <c r="C57" s="309">
        <v>47.8</v>
      </c>
      <c r="D57" s="309">
        <v>46.3</v>
      </c>
      <c r="E57" s="309">
        <v>50.3</v>
      </c>
      <c r="F57" s="309">
        <v>50.1</v>
      </c>
      <c r="G57" s="309">
        <v>49.7</v>
      </c>
      <c r="H57" s="309">
        <v>45.6</v>
      </c>
      <c r="I57" s="309">
        <v>42.3</v>
      </c>
      <c r="J57" s="309">
        <v>42.1</v>
      </c>
      <c r="K57" s="309">
        <v>44.9</v>
      </c>
      <c r="L57" s="309">
        <v>47.2</v>
      </c>
      <c r="M57" s="309">
        <v>45.6</v>
      </c>
      <c r="N57" s="66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194</v>
      </c>
      <c r="B58" s="309">
        <v>48</v>
      </c>
      <c r="C58" s="309">
        <v>47.1</v>
      </c>
      <c r="D58" s="309">
        <v>45.7</v>
      </c>
      <c r="E58" s="309">
        <v>52.1</v>
      </c>
      <c r="F58" s="309">
        <v>51.4</v>
      </c>
      <c r="G58" s="309">
        <v>51.3</v>
      </c>
      <c r="H58" s="309">
        <v>44.1</v>
      </c>
      <c r="I58" s="309">
        <v>37.6</v>
      </c>
      <c r="J58" s="309">
        <v>34.4</v>
      </c>
      <c r="K58" s="309">
        <v>33.2</v>
      </c>
      <c r="L58" s="309">
        <v>41.8</v>
      </c>
      <c r="M58" s="309"/>
      <c r="N58" s="66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164</v>
      </c>
      <c r="C83" s="11" t="s">
        <v>165</v>
      </c>
      <c r="D83" s="11" t="s">
        <v>166</v>
      </c>
      <c r="E83" s="11" t="s">
        <v>167</v>
      </c>
      <c r="F83" s="11" t="s">
        <v>168</v>
      </c>
      <c r="G83" s="11" t="s">
        <v>169</v>
      </c>
      <c r="H83" s="11" t="s">
        <v>170</v>
      </c>
      <c r="I83" s="11" t="s">
        <v>171</v>
      </c>
      <c r="J83" s="11" t="s">
        <v>172</v>
      </c>
      <c r="K83" s="11" t="s">
        <v>173</v>
      </c>
      <c r="L83" s="11" t="s">
        <v>174</v>
      </c>
      <c r="M83" s="11" t="s">
        <v>175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176</v>
      </c>
      <c r="B84" s="15">
        <v>102</v>
      </c>
      <c r="C84" s="15">
        <v>112.6</v>
      </c>
      <c r="D84" s="15">
        <v>145.9</v>
      </c>
      <c r="E84" s="15">
        <v>135.5</v>
      </c>
      <c r="F84" s="15">
        <v>125.1</v>
      </c>
      <c r="G84" s="15">
        <v>119.8</v>
      </c>
      <c r="H84" s="15">
        <v>118.9</v>
      </c>
      <c r="I84" s="15">
        <v>86.9</v>
      </c>
      <c r="J84" s="15">
        <v>127.2</v>
      </c>
      <c r="K84" s="15">
        <v>123.7</v>
      </c>
      <c r="L84" s="15">
        <v>135.7</v>
      </c>
      <c r="M84" s="15">
        <v>109.9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177</v>
      </c>
      <c r="B85" s="15">
        <v>82.6</v>
      </c>
      <c r="C85" s="15">
        <v>100</v>
      </c>
      <c r="D85" s="15">
        <v>139.9</v>
      </c>
      <c r="E85" s="15">
        <v>121.4</v>
      </c>
      <c r="F85" s="15">
        <v>142.4</v>
      </c>
      <c r="G85" s="15">
        <v>145.7</v>
      </c>
      <c r="H85" s="15">
        <v>150.7</v>
      </c>
      <c r="I85" s="15">
        <v>94.1</v>
      </c>
      <c r="J85" s="15">
        <v>123.5</v>
      </c>
      <c r="K85" s="15">
        <v>120.8</v>
      </c>
      <c r="L85" s="15">
        <v>128.4</v>
      </c>
      <c r="M85" s="15">
        <v>115.4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206</v>
      </c>
      <c r="B86" s="15">
        <v>103.5</v>
      </c>
      <c r="C86" s="15">
        <v>124.1</v>
      </c>
      <c r="D86" s="15">
        <v>145.8</v>
      </c>
      <c r="E86" s="15">
        <v>190.8</v>
      </c>
      <c r="F86" s="15">
        <v>168.6</v>
      </c>
      <c r="G86" s="15">
        <v>186.3</v>
      </c>
      <c r="H86" s="15">
        <v>214.3</v>
      </c>
      <c r="I86" s="15">
        <v>155.1</v>
      </c>
      <c r="J86" s="15">
        <v>132.7</v>
      </c>
      <c r="K86" s="15">
        <v>130.4</v>
      </c>
      <c r="L86" s="15">
        <v>124.5</v>
      </c>
      <c r="M86" s="15">
        <v>128.9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207</v>
      </c>
      <c r="B87" s="15">
        <v>111.1</v>
      </c>
      <c r="C87" s="15">
        <v>113.6</v>
      </c>
      <c r="D87" s="15">
        <v>144.3</v>
      </c>
      <c r="E87" s="15">
        <v>178.3</v>
      </c>
      <c r="F87" s="15">
        <v>171.2</v>
      </c>
      <c r="G87" s="15">
        <v>204.8</v>
      </c>
      <c r="H87" s="15">
        <v>201.9</v>
      </c>
      <c r="I87" s="15">
        <v>140.7</v>
      </c>
      <c r="J87" s="15">
        <v>152.8</v>
      </c>
      <c r="K87" s="15">
        <v>149.1</v>
      </c>
      <c r="L87" s="15">
        <v>116.9</v>
      </c>
      <c r="M87" s="15">
        <v>126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194</v>
      </c>
      <c r="B88" s="15">
        <v>114.4</v>
      </c>
      <c r="C88" s="15">
        <v>110</v>
      </c>
      <c r="D88" s="15">
        <v>127.3</v>
      </c>
      <c r="E88" s="15">
        <v>144.5</v>
      </c>
      <c r="F88" s="15">
        <v>120.1</v>
      </c>
      <c r="G88" s="15">
        <v>148.9</v>
      </c>
      <c r="H88" s="15">
        <v>125.3</v>
      </c>
      <c r="I88" s="15">
        <v>104.8</v>
      </c>
      <c r="J88" s="15">
        <v>125.6</v>
      </c>
      <c r="K88" s="15">
        <v>152.4</v>
      </c>
      <c r="L88" s="15">
        <v>137.3</v>
      </c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1:26" ht="9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1:26" ht="9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1:26" ht="9.7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1:26" ht="9.7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9" spans="1:26" ht="9.7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1:26" ht="9.75" customHeight="1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1:26" ht="9.75" customHeight="1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1:55" ht="9.75" customHeight="1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11" t="s">
        <v>169</v>
      </c>
      <c r="H24" s="11" t="s">
        <v>170</v>
      </c>
      <c r="I24" s="11" t="s">
        <v>171</v>
      </c>
      <c r="J24" s="11" t="s">
        <v>172</v>
      </c>
      <c r="K24" s="11" t="s">
        <v>173</v>
      </c>
      <c r="L24" s="11" t="s">
        <v>174</v>
      </c>
      <c r="M24" s="11" t="s">
        <v>175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176</v>
      </c>
      <c r="B25" s="304">
        <v>7.993</v>
      </c>
      <c r="C25" s="304">
        <v>11.164</v>
      </c>
      <c r="D25" s="304">
        <v>12.567</v>
      </c>
      <c r="E25" s="304">
        <v>13.164</v>
      </c>
      <c r="F25" s="304">
        <v>12.2</v>
      </c>
      <c r="G25" s="304">
        <v>13.13</v>
      </c>
      <c r="H25" s="304">
        <v>13.712</v>
      </c>
      <c r="I25" s="304">
        <v>11.262</v>
      </c>
      <c r="J25" s="304">
        <v>10.94</v>
      </c>
      <c r="K25" s="304">
        <v>11.556</v>
      </c>
      <c r="L25" s="304">
        <v>11.609</v>
      </c>
      <c r="M25" s="304">
        <v>10.19</v>
      </c>
      <c r="N25" s="66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177</v>
      </c>
      <c r="B26" s="304">
        <v>8.804</v>
      </c>
      <c r="C26" s="304">
        <v>10.818</v>
      </c>
      <c r="D26" s="304">
        <v>11.816</v>
      </c>
      <c r="E26" s="304">
        <v>11.84</v>
      </c>
      <c r="F26" s="304">
        <v>11.701</v>
      </c>
      <c r="G26" s="304">
        <v>13.887</v>
      </c>
      <c r="H26" s="304">
        <v>12.517</v>
      </c>
      <c r="I26" s="304">
        <v>11.085</v>
      </c>
      <c r="J26" s="304">
        <v>13.32</v>
      </c>
      <c r="K26" s="304">
        <v>11.754</v>
      </c>
      <c r="L26" s="304">
        <v>10.546</v>
      </c>
      <c r="M26" s="304">
        <v>10.957</v>
      </c>
      <c r="N26" s="66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178</v>
      </c>
      <c r="B27" s="304">
        <v>8.993</v>
      </c>
      <c r="C27" s="304">
        <v>10.331</v>
      </c>
      <c r="D27" s="304">
        <v>13.174</v>
      </c>
      <c r="E27" s="304">
        <v>14.234</v>
      </c>
      <c r="F27" s="304">
        <v>13.038</v>
      </c>
      <c r="G27" s="304">
        <v>15.156</v>
      </c>
      <c r="H27" s="304">
        <v>15.007</v>
      </c>
      <c r="I27" s="304">
        <v>13.546</v>
      </c>
      <c r="J27" s="304">
        <v>12.824</v>
      </c>
      <c r="K27" s="304">
        <v>13.59</v>
      </c>
      <c r="L27" s="304">
        <v>12.953</v>
      </c>
      <c r="M27" s="304">
        <v>12.097</v>
      </c>
      <c r="N27" s="66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196</v>
      </c>
      <c r="B28" s="304">
        <v>9.502</v>
      </c>
      <c r="C28" s="304">
        <v>11.333</v>
      </c>
      <c r="D28" s="304">
        <v>13.779</v>
      </c>
      <c r="E28" s="304">
        <v>14.1</v>
      </c>
      <c r="F28" s="304">
        <v>15.6</v>
      </c>
      <c r="G28" s="304">
        <v>16.2</v>
      </c>
      <c r="H28" s="304">
        <v>15.5</v>
      </c>
      <c r="I28" s="304">
        <v>12.9</v>
      </c>
      <c r="J28" s="304">
        <v>13</v>
      </c>
      <c r="K28" s="304">
        <v>12.8</v>
      </c>
      <c r="L28" s="304">
        <v>13.9</v>
      </c>
      <c r="M28" s="304">
        <v>11.8</v>
      </c>
      <c r="N28" s="66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194</v>
      </c>
      <c r="B29" s="304">
        <v>8.7</v>
      </c>
      <c r="C29" s="304">
        <v>9.7</v>
      </c>
      <c r="D29" s="304">
        <v>12.1</v>
      </c>
      <c r="E29" s="304">
        <v>12.2</v>
      </c>
      <c r="F29" s="304">
        <v>11.3</v>
      </c>
      <c r="G29" s="304">
        <v>12.2</v>
      </c>
      <c r="H29" s="304">
        <v>11.7</v>
      </c>
      <c r="I29" s="304">
        <v>10.2</v>
      </c>
      <c r="J29" s="304">
        <v>11.8</v>
      </c>
      <c r="K29" s="304">
        <v>11</v>
      </c>
      <c r="L29" s="304">
        <v>12.1</v>
      </c>
      <c r="M29" s="304"/>
      <c r="N29" s="66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301" customFormat="1" ht="10.5" customHeight="1">
      <c r="A53" s="15"/>
      <c r="B53" s="295" t="s">
        <v>164</v>
      </c>
      <c r="C53" s="295" t="s">
        <v>165</v>
      </c>
      <c r="D53" s="295" t="s">
        <v>166</v>
      </c>
      <c r="E53" s="295" t="s">
        <v>167</v>
      </c>
      <c r="F53" s="295" t="s">
        <v>168</v>
      </c>
      <c r="G53" s="295" t="s">
        <v>169</v>
      </c>
      <c r="H53" s="295" t="s">
        <v>170</v>
      </c>
      <c r="I53" s="295" t="s">
        <v>171</v>
      </c>
      <c r="J53" s="295" t="s">
        <v>172</v>
      </c>
      <c r="K53" s="295" t="s">
        <v>173</v>
      </c>
      <c r="L53" s="295" t="s">
        <v>174</v>
      </c>
      <c r="M53" s="295" t="s">
        <v>175</v>
      </c>
      <c r="N53" s="299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</row>
    <row r="54" spans="1:48" s="301" customFormat="1" ht="10.5" customHeight="1">
      <c r="A54" s="10" t="s">
        <v>176</v>
      </c>
      <c r="B54" s="304">
        <v>13.602</v>
      </c>
      <c r="C54" s="304">
        <v>14.2</v>
      </c>
      <c r="D54" s="304">
        <v>14.6</v>
      </c>
      <c r="E54" s="304">
        <v>14.9</v>
      </c>
      <c r="F54" s="304">
        <v>15.4</v>
      </c>
      <c r="G54" s="304">
        <v>15.3</v>
      </c>
      <c r="H54" s="304">
        <v>14.7</v>
      </c>
      <c r="I54" s="304">
        <v>13.3</v>
      </c>
      <c r="J54" s="304">
        <v>13.2</v>
      </c>
      <c r="K54" s="304">
        <v>13</v>
      </c>
      <c r="L54" s="304">
        <v>13.9</v>
      </c>
      <c r="M54" s="304">
        <v>13</v>
      </c>
      <c r="N54" s="299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</row>
    <row r="55" spans="1:48" s="301" customFormat="1" ht="10.5" customHeight="1">
      <c r="A55" s="10" t="s">
        <v>177</v>
      </c>
      <c r="B55" s="304">
        <v>13.219</v>
      </c>
      <c r="C55" s="304">
        <v>13.6</v>
      </c>
      <c r="D55" s="304">
        <v>13.3</v>
      </c>
      <c r="E55" s="304">
        <v>13</v>
      </c>
      <c r="F55" s="304">
        <v>13.7</v>
      </c>
      <c r="G55" s="304">
        <v>13.9</v>
      </c>
      <c r="H55" s="304">
        <v>13.3</v>
      </c>
      <c r="I55" s="304">
        <v>12.8</v>
      </c>
      <c r="J55" s="304">
        <v>12.7</v>
      </c>
      <c r="K55" s="304">
        <v>12.8</v>
      </c>
      <c r="L55" s="304">
        <v>12.7</v>
      </c>
      <c r="M55" s="304">
        <v>11.9</v>
      </c>
      <c r="N55" s="299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</row>
    <row r="56" spans="1:48" s="301" customFormat="1" ht="10.5" customHeight="1">
      <c r="A56" s="10" t="s">
        <v>178</v>
      </c>
      <c r="B56" s="304">
        <v>11.898</v>
      </c>
      <c r="C56" s="304">
        <v>11.8</v>
      </c>
      <c r="D56" s="304">
        <v>12.8</v>
      </c>
      <c r="E56" s="304">
        <v>12.3</v>
      </c>
      <c r="F56" s="304">
        <v>13.4</v>
      </c>
      <c r="G56" s="304">
        <v>13.6</v>
      </c>
      <c r="H56" s="304">
        <v>12.7</v>
      </c>
      <c r="I56" s="304">
        <v>13.4</v>
      </c>
      <c r="J56" s="304">
        <v>12.9</v>
      </c>
      <c r="K56" s="304">
        <v>14.5</v>
      </c>
      <c r="L56" s="304">
        <v>14.8</v>
      </c>
      <c r="M56" s="304">
        <v>13.4</v>
      </c>
      <c r="N56" s="299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</row>
    <row r="57" spans="1:48" s="301" customFormat="1" ht="10.5" customHeight="1">
      <c r="A57" s="10" t="s">
        <v>196</v>
      </c>
      <c r="B57" s="304">
        <v>12.017</v>
      </c>
      <c r="C57" s="304">
        <v>12.349</v>
      </c>
      <c r="D57" s="304">
        <v>13.055</v>
      </c>
      <c r="E57" s="304">
        <v>13</v>
      </c>
      <c r="F57" s="304">
        <v>13.8</v>
      </c>
      <c r="G57" s="304">
        <v>13.5</v>
      </c>
      <c r="H57" s="304">
        <v>13.5</v>
      </c>
      <c r="I57" s="304">
        <v>12.4</v>
      </c>
      <c r="J57" s="304">
        <v>11.8</v>
      </c>
      <c r="K57" s="304">
        <v>12.5</v>
      </c>
      <c r="L57" s="304">
        <v>12.6</v>
      </c>
      <c r="M57" s="304">
        <v>11.6</v>
      </c>
      <c r="N57" s="299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</row>
    <row r="58" spans="1:27" s="301" customFormat="1" ht="10.5" customHeight="1">
      <c r="A58" s="10" t="s">
        <v>194</v>
      </c>
      <c r="B58" s="304">
        <v>11</v>
      </c>
      <c r="C58" s="304">
        <v>11.6</v>
      </c>
      <c r="D58" s="304">
        <v>12</v>
      </c>
      <c r="E58" s="304">
        <v>12</v>
      </c>
      <c r="F58" s="304">
        <v>12.7</v>
      </c>
      <c r="G58" s="304">
        <v>12.6</v>
      </c>
      <c r="H58" s="304">
        <v>11.5</v>
      </c>
      <c r="I58" s="304">
        <v>10.7</v>
      </c>
      <c r="J58" s="304">
        <v>11.1</v>
      </c>
      <c r="K58" s="304">
        <v>11.1</v>
      </c>
      <c r="L58" s="304">
        <v>10.9</v>
      </c>
      <c r="M58" s="304"/>
      <c r="N58" s="299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299"/>
    </row>
    <row r="59" spans="1:27" ht="9.75" customHeight="1">
      <c r="A59" s="30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302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01" customFormat="1" ht="10.5" customHeight="1">
      <c r="A83" s="15"/>
      <c r="B83" s="295" t="s">
        <v>164</v>
      </c>
      <c r="C83" s="295" t="s">
        <v>165</v>
      </c>
      <c r="D83" s="295" t="s">
        <v>166</v>
      </c>
      <c r="E83" s="295" t="s">
        <v>167</v>
      </c>
      <c r="F83" s="295" t="s">
        <v>168</v>
      </c>
      <c r="G83" s="295" t="s">
        <v>169</v>
      </c>
      <c r="H83" s="295" t="s">
        <v>170</v>
      </c>
      <c r="I83" s="295" t="s">
        <v>171</v>
      </c>
      <c r="J83" s="295" t="s">
        <v>172</v>
      </c>
      <c r="K83" s="295" t="s">
        <v>173</v>
      </c>
      <c r="L83" s="295" t="s">
        <v>174</v>
      </c>
      <c r="M83" s="295" t="s">
        <v>175</v>
      </c>
      <c r="N83" s="299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</row>
    <row r="84" spans="1:26" s="301" customFormat="1" ht="10.5" customHeight="1">
      <c r="A84" s="10" t="s">
        <v>176</v>
      </c>
      <c r="B84" s="297">
        <v>59.6</v>
      </c>
      <c r="C84" s="297">
        <v>78.1</v>
      </c>
      <c r="D84" s="297">
        <v>86</v>
      </c>
      <c r="E84" s="297">
        <v>88.4</v>
      </c>
      <c r="F84" s="297">
        <v>78.9</v>
      </c>
      <c r="G84" s="297">
        <v>85.9</v>
      </c>
      <c r="H84" s="297">
        <v>93.2</v>
      </c>
      <c r="I84" s="297">
        <v>85.4</v>
      </c>
      <c r="J84" s="297">
        <v>82.9</v>
      </c>
      <c r="K84" s="297">
        <v>89.3</v>
      </c>
      <c r="L84" s="297">
        <v>82.9</v>
      </c>
      <c r="M84" s="297">
        <v>78.8</v>
      </c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</row>
    <row r="85" spans="1:26" s="301" customFormat="1" ht="10.5" customHeight="1">
      <c r="A85" s="10" t="s">
        <v>177</v>
      </c>
      <c r="B85" s="297">
        <v>66.4</v>
      </c>
      <c r="C85" s="297">
        <v>79.5</v>
      </c>
      <c r="D85" s="297">
        <v>89.1</v>
      </c>
      <c r="E85" s="297">
        <v>90.9</v>
      </c>
      <c r="F85" s="297">
        <v>84.8</v>
      </c>
      <c r="G85" s="297">
        <v>99.9</v>
      </c>
      <c r="H85" s="297">
        <v>93.9</v>
      </c>
      <c r="I85" s="297">
        <v>87.1</v>
      </c>
      <c r="J85" s="297">
        <v>104.5</v>
      </c>
      <c r="K85" s="297">
        <v>92</v>
      </c>
      <c r="L85" s="297">
        <v>82.7</v>
      </c>
      <c r="M85" s="297">
        <v>92.7</v>
      </c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</row>
    <row r="86" spans="1:26" s="301" customFormat="1" ht="10.5" customHeight="1">
      <c r="A86" s="10" t="s">
        <v>206</v>
      </c>
      <c r="B86" s="297">
        <v>75.5</v>
      </c>
      <c r="C86" s="297">
        <v>87.8</v>
      </c>
      <c r="D86" s="297">
        <v>103.4</v>
      </c>
      <c r="E86" s="297">
        <v>115.7</v>
      </c>
      <c r="F86" s="297">
        <v>97.3</v>
      </c>
      <c r="G86" s="297">
        <v>111.7</v>
      </c>
      <c r="H86" s="297">
        <v>117.9</v>
      </c>
      <c r="I86" s="297">
        <v>100.9</v>
      </c>
      <c r="J86" s="297">
        <v>99.1</v>
      </c>
      <c r="K86" s="297">
        <v>93.5</v>
      </c>
      <c r="L86" s="297">
        <v>87.5</v>
      </c>
      <c r="M86" s="297">
        <v>91</v>
      </c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</row>
    <row r="87" spans="1:26" s="301" customFormat="1" ht="10.5" customHeight="1">
      <c r="A87" s="10" t="s">
        <v>207</v>
      </c>
      <c r="B87" s="297">
        <v>80.2</v>
      </c>
      <c r="C87" s="297">
        <v>91.7</v>
      </c>
      <c r="D87" s="297">
        <v>105.7</v>
      </c>
      <c r="E87" s="297">
        <v>109.1</v>
      </c>
      <c r="F87" s="297">
        <v>113.3</v>
      </c>
      <c r="G87" s="297">
        <v>119.8</v>
      </c>
      <c r="H87" s="297">
        <v>115</v>
      </c>
      <c r="I87" s="297">
        <v>104.6</v>
      </c>
      <c r="J87" s="297">
        <v>109.5</v>
      </c>
      <c r="K87" s="297">
        <v>102.3</v>
      </c>
      <c r="L87" s="297">
        <v>110.6</v>
      </c>
      <c r="M87" s="297">
        <v>101.7</v>
      </c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</row>
    <row r="88" spans="1:26" s="301" customFormat="1" ht="10.5" customHeight="1">
      <c r="A88" s="10" t="s">
        <v>194</v>
      </c>
      <c r="B88" s="297">
        <v>79.1</v>
      </c>
      <c r="C88" s="297">
        <v>83.6</v>
      </c>
      <c r="D88" s="297">
        <v>100.7</v>
      </c>
      <c r="E88" s="297">
        <v>101.4</v>
      </c>
      <c r="F88" s="297">
        <v>89.1</v>
      </c>
      <c r="G88" s="297">
        <v>96.9</v>
      </c>
      <c r="H88" s="297">
        <v>101.8</v>
      </c>
      <c r="I88" s="297">
        <v>95.6</v>
      </c>
      <c r="J88" s="297">
        <v>106.4</v>
      </c>
      <c r="K88" s="297">
        <v>99.4</v>
      </c>
      <c r="L88" s="297">
        <v>111.7</v>
      </c>
      <c r="M88" s="297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3" ht="9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ht="9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9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9.7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4" spans="14:15" ht="9.75" customHeight="1">
      <c r="N14" s="312"/>
      <c r="O14" s="312"/>
    </row>
    <row r="17" ht="9.75" customHeight="1">
      <c r="O17" s="312"/>
    </row>
    <row r="18" spans="1:13" ht="9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</row>
    <row r="19" spans="1:13" ht="9.7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</row>
    <row r="20" spans="1:14" ht="9.75" customHeight="1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12"/>
    </row>
    <row r="21" spans="1:14" ht="9.75" customHeight="1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12"/>
    </row>
    <row r="22" spans="1:48" ht="9.75" customHeight="1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11" t="s">
        <v>169</v>
      </c>
      <c r="H24" s="11" t="s">
        <v>170</v>
      </c>
      <c r="I24" s="11" t="s">
        <v>171</v>
      </c>
      <c r="J24" s="11" t="s">
        <v>172</v>
      </c>
      <c r="K24" s="11" t="s">
        <v>173</v>
      </c>
      <c r="L24" s="11" t="s">
        <v>174</v>
      </c>
      <c r="M24" s="11" t="s">
        <v>175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176</v>
      </c>
      <c r="B25" s="304">
        <v>9.42</v>
      </c>
      <c r="C25" s="304">
        <v>11.34</v>
      </c>
      <c r="D25" s="304">
        <v>11.95</v>
      </c>
      <c r="E25" s="304">
        <v>9.19</v>
      </c>
      <c r="F25" s="304">
        <v>10.72</v>
      </c>
      <c r="G25" s="304">
        <v>9.98</v>
      </c>
      <c r="H25" s="304">
        <v>11.64</v>
      </c>
      <c r="I25" s="304">
        <v>9.68</v>
      </c>
      <c r="J25" s="304">
        <v>10.53</v>
      </c>
      <c r="K25" s="304">
        <v>11.41</v>
      </c>
      <c r="L25" s="304">
        <v>11.85</v>
      </c>
      <c r="M25" s="304">
        <v>10.37</v>
      </c>
      <c r="N25" s="66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177</v>
      </c>
      <c r="B26" s="304">
        <v>9.98</v>
      </c>
      <c r="C26" s="304">
        <v>10.27</v>
      </c>
      <c r="D26" s="304">
        <v>11.23</v>
      </c>
      <c r="E26" s="304">
        <v>10.79</v>
      </c>
      <c r="F26" s="304">
        <v>9.77</v>
      </c>
      <c r="G26" s="304">
        <v>10.95</v>
      </c>
      <c r="H26" s="304">
        <v>10.29</v>
      </c>
      <c r="I26" s="304">
        <v>8.83</v>
      </c>
      <c r="J26" s="304">
        <v>10.25</v>
      </c>
      <c r="K26" s="304">
        <v>11.16</v>
      </c>
      <c r="L26" s="304">
        <v>10.68</v>
      </c>
      <c r="M26" s="304">
        <v>10.54</v>
      </c>
      <c r="N26" s="66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178</v>
      </c>
      <c r="B27" s="304">
        <v>9.22</v>
      </c>
      <c r="C27" s="304">
        <v>12.22</v>
      </c>
      <c r="D27" s="304">
        <v>12.05</v>
      </c>
      <c r="E27" s="304">
        <v>10.76</v>
      </c>
      <c r="F27" s="304">
        <v>11.23</v>
      </c>
      <c r="G27" s="304">
        <v>11.04</v>
      </c>
      <c r="H27" s="304">
        <v>11.73</v>
      </c>
      <c r="I27" s="304">
        <v>10.24</v>
      </c>
      <c r="J27" s="304">
        <v>10.88</v>
      </c>
      <c r="K27" s="304">
        <v>13.39</v>
      </c>
      <c r="L27" s="304">
        <v>14.22</v>
      </c>
      <c r="M27" s="304">
        <v>13.48</v>
      </c>
      <c r="N27" s="66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196</v>
      </c>
      <c r="B28" s="304">
        <v>12.14</v>
      </c>
      <c r="C28" s="304">
        <v>12.1</v>
      </c>
      <c r="D28" s="304">
        <v>13.79</v>
      </c>
      <c r="E28" s="304">
        <v>15.4</v>
      </c>
      <c r="F28" s="304">
        <v>13.5</v>
      </c>
      <c r="G28" s="304">
        <v>16.1</v>
      </c>
      <c r="H28" s="304">
        <v>14.4</v>
      </c>
      <c r="I28" s="304">
        <v>11.8</v>
      </c>
      <c r="J28" s="304">
        <v>14.6</v>
      </c>
      <c r="K28" s="304">
        <v>14.5</v>
      </c>
      <c r="L28" s="304">
        <v>15</v>
      </c>
      <c r="M28" s="304">
        <v>14.4</v>
      </c>
      <c r="N28" s="66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205</v>
      </c>
      <c r="B29" s="304">
        <v>12.6</v>
      </c>
      <c r="C29" s="304">
        <v>13.2</v>
      </c>
      <c r="D29" s="304">
        <v>15</v>
      </c>
      <c r="E29" s="304">
        <v>14</v>
      </c>
      <c r="F29" s="304">
        <v>14.4</v>
      </c>
      <c r="G29" s="304">
        <v>16.1</v>
      </c>
      <c r="H29" s="304">
        <v>15.2</v>
      </c>
      <c r="I29" s="304">
        <v>13.9</v>
      </c>
      <c r="J29" s="304">
        <v>14.5</v>
      </c>
      <c r="K29" s="304">
        <v>15.5</v>
      </c>
      <c r="L29" s="304">
        <v>14.8</v>
      </c>
      <c r="M29" s="304"/>
      <c r="N29" s="66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312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164</v>
      </c>
      <c r="C53" s="11" t="s">
        <v>165</v>
      </c>
      <c r="D53" s="11" t="s">
        <v>166</v>
      </c>
      <c r="E53" s="11" t="s">
        <v>167</v>
      </c>
      <c r="F53" s="11" t="s">
        <v>168</v>
      </c>
      <c r="G53" s="11" t="s">
        <v>169</v>
      </c>
      <c r="H53" s="11" t="s">
        <v>170</v>
      </c>
      <c r="I53" s="11" t="s">
        <v>171</v>
      </c>
      <c r="J53" s="11" t="s">
        <v>172</v>
      </c>
      <c r="K53" s="11" t="s">
        <v>173</v>
      </c>
      <c r="L53" s="11" t="s">
        <v>174</v>
      </c>
      <c r="M53" s="11" t="s">
        <v>175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176</v>
      </c>
      <c r="B54" s="304">
        <v>20.5</v>
      </c>
      <c r="C54" s="304">
        <v>21.2</v>
      </c>
      <c r="D54" s="304">
        <v>19.8</v>
      </c>
      <c r="E54" s="304">
        <v>18.7</v>
      </c>
      <c r="F54" s="304">
        <v>20.1</v>
      </c>
      <c r="G54" s="304">
        <v>18.6</v>
      </c>
      <c r="H54" s="304">
        <v>18.7</v>
      </c>
      <c r="I54" s="304">
        <v>18.8</v>
      </c>
      <c r="J54" s="304">
        <v>18.8</v>
      </c>
      <c r="K54" s="304">
        <v>18.8</v>
      </c>
      <c r="L54" s="304">
        <v>19.2</v>
      </c>
      <c r="M54" s="304">
        <v>18.9</v>
      </c>
      <c r="N54" s="66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177</v>
      </c>
      <c r="B55" s="304">
        <v>19</v>
      </c>
      <c r="C55" s="304">
        <v>19.4</v>
      </c>
      <c r="D55" s="304">
        <v>18.7</v>
      </c>
      <c r="E55" s="304">
        <v>19.4</v>
      </c>
      <c r="F55" s="304">
        <v>19.5</v>
      </c>
      <c r="G55" s="304">
        <v>19.2</v>
      </c>
      <c r="H55" s="304">
        <v>19.1</v>
      </c>
      <c r="I55" s="304">
        <v>18.8</v>
      </c>
      <c r="J55" s="304">
        <v>18.4</v>
      </c>
      <c r="K55" s="304">
        <v>19</v>
      </c>
      <c r="L55" s="304">
        <v>19</v>
      </c>
      <c r="M55" s="304">
        <v>18.6</v>
      </c>
      <c r="N55" s="66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178</v>
      </c>
      <c r="B56" s="304">
        <v>18.8</v>
      </c>
      <c r="C56" s="304">
        <v>22.3</v>
      </c>
      <c r="D56" s="304">
        <v>21.9</v>
      </c>
      <c r="E56" s="304">
        <v>18.9</v>
      </c>
      <c r="F56" s="304">
        <v>20.2</v>
      </c>
      <c r="G56" s="304">
        <v>20.3</v>
      </c>
      <c r="H56" s="304">
        <v>20.1</v>
      </c>
      <c r="I56" s="304">
        <v>20</v>
      </c>
      <c r="J56" s="304">
        <v>19.9</v>
      </c>
      <c r="K56" s="304">
        <v>21.1</v>
      </c>
      <c r="L56" s="304">
        <v>21.7</v>
      </c>
      <c r="M56" s="304">
        <v>20.7</v>
      </c>
      <c r="N56" s="66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196</v>
      </c>
      <c r="B57" s="304">
        <v>20.8</v>
      </c>
      <c r="C57" s="304">
        <v>21</v>
      </c>
      <c r="D57" s="304">
        <v>20</v>
      </c>
      <c r="E57" s="304">
        <v>21.4</v>
      </c>
      <c r="F57" s="304">
        <v>22.3</v>
      </c>
      <c r="G57" s="304">
        <v>23</v>
      </c>
      <c r="H57" s="304">
        <v>21.7</v>
      </c>
      <c r="I57" s="304">
        <v>19.7</v>
      </c>
      <c r="J57" s="304">
        <v>20.4</v>
      </c>
      <c r="K57" s="304">
        <v>20.8</v>
      </c>
      <c r="L57" s="304">
        <v>21.3</v>
      </c>
      <c r="M57" s="304">
        <v>20.3</v>
      </c>
      <c r="N57" s="66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205</v>
      </c>
      <c r="B58" s="304">
        <v>21.1</v>
      </c>
      <c r="C58" s="304">
        <v>21.7</v>
      </c>
      <c r="D58" s="304">
        <v>20.3</v>
      </c>
      <c r="E58" s="304">
        <v>20.5</v>
      </c>
      <c r="F58" s="304">
        <v>21.1</v>
      </c>
      <c r="G58" s="304">
        <v>21.5</v>
      </c>
      <c r="H58" s="304">
        <v>21</v>
      </c>
      <c r="I58" s="304">
        <v>21</v>
      </c>
      <c r="J58" s="304">
        <v>20.9</v>
      </c>
      <c r="K58" s="304">
        <v>21.5</v>
      </c>
      <c r="L58" s="304">
        <v>21.2</v>
      </c>
      <c r="M58" s="304"/>
      <c r="N58" s="66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164</v>
      </c>
      <c r="C83" s="11" t="s">
        <v>165</v>
      </c>
      <c r="D83" s="11" t="s">
        <v>166</v>
      </c>
      <c r="E83" s="11" t="s">
        <v>167</v>
      </c>
      <c r="F83" s="11" t="s">
        <v>168</v>
      </c>
      <c r="G83" s="11" t="s">
        <v>169</v>
      </c>
      <c r="H83" s="11" t="s">
        <v>170</v>
      </c>
      <c r="I83" s="11" t="s">
        <v>171</v>
      </c>
      <c r="J83" s="11" t="s">
        <v>172</v>
      </c>
      <c r="K83" s="11" t="s">
        <v>173</v>
      </c>
      <c r="L83" s="11" t="s">
        <v>174</v>
      </c>
      <c r="M83" s="11" t="s">
        <v>175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176</v>
      </c>
      <c r="B84" s="11">
        <v>45</v>
      </c>
      <c r="C84" s="11">
        <v>52.9</v>
      </c>
      <c r="D84" s="11">
        <v>61.7</v>
      </c>
      <c r="E84" s="11">
        <v>50.5</v>
      </c>
      <c r="F84" s="11">
        <v>51.7</v>
      </c>
      <c r="G84" s="11">
        <v>55.3</v>
      </c>
      <c r="H84" s="11">
        <v>62.1</v>
      </c>
      <c r="I84" s="11">
        <v>51.4</v>
      </c>
      <c r="J84" s="11">
        <v>56</v>
      </c>
      <c r="K84" s="11">
        <v>60.9</v>
      </c>
      <c r="L84" s="11">
        <v>61.1</v>
      </c>
      <c r="M84" s="11">
        <v>55.3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177</v>
      </c>
      <c r="B85" s="11">
        <v>52.2</v>
      </c>
      <c r="C85" s="11">
        <v>52.5</v>
      </c>
      <c r="D85" s="11">
        <v>60.7</v>
      </c>
      <c r="E85" s="11">
        <v>54.9</v>
      </c>
      <c r="F85" s="11">
        <v>49.9</v>
      </c>
      <c r="G85" s="11">
        <v>57.4</v>
      </c>
      <c r="H85" s="11">
        <v>54.2</v>
      </c>
      <c r="I85" s="11">
        <v>47.3</v>
      </c>
      <c r="J85" s="11">
        <v>56.1</v>
      </c>
      <c r="K85" s="11">
        <v>58.2</v>
      </c>
      <c r="L85" s="11">
        <v>56</v>
      </c>
      <c r="M85" s="11">
        <v>57.2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197</v>
      </c>
      <c r="B86" s="11">
        <v>48.8</v>
      </c>
      <c r="C86" s="11">
        <v>47.7</v>
      </c>
      <c r="D86" s="11">
        <v>54.8</v>
      </c>
      <c r="E86" s="11">
        <v>53.1</v>
      </c>
      <c r="F86" s="11">
        <v>54.2</v>
      </c>
      <c r="G86" s="11">
        <v>54.3</v>
      </c>
      <c r="H86" s="11">
        <v>58.7</v>
      </c>
      <c r="I86" s="11">
        <v>58.7</v>
      </c>
      <c r="J86" s="11">
        <v>58.7</v>
      </c>
      <c r="K86" s="11">
        <v>62.2</v>
      </c>
      <c r="L86" s="11">
        <v>65.3</v>
      </c>
      <c r="M86" s="11">
        <v>65.9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179</v>
      </c>
      <c r="B87" s="11">
        <v>58.2</v>
      </c>
      <c r="C87" s="11">
        <v>57.6</v>
      </c>
      <c r="D87" s="11">
        <v>69.8</v>
      </c>
      <c r="E87" s="11">
        <v>70.8</v>
      </c>
      <c r="F87" s="11">
        <v>60.1</v>
      </c>
      <c r="G87" s="11">
        <v>69.3</v>
      </c>
      <c r="H87" s="11">
        <v>67.3</v>
      </c>
      <c r="I87" s="11">
        <v>62</v>
      </c>
      <c r="J87" s="11">
        <v>70.9</v>
      </c>
      <c r="K87" s="11">
        <v>69.5</v>
      </c>
      <c r="L87" s="11">
        <v>70</v>
      </c>
      <c r="M87" s="11">
        <v>71.5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205</v>
      </c>
      <c r="B88" s="11">
        <v>58.9</v>
      </c>
      <c r="C88" s="11">
        <v>60.2</v>
      </c>
      <c r="D88" s="11">
        <v>74.4</v>
      </c>
      <c r="E88" s="11">
        <v>68.2</v>
      </c>
      <c r="F88" s="11">
        <v>67.6</v>
      </c>
      <c r="G88" s="11">
        <v>74.5</v>
      </c>
      <c r="H88" s="11">
        <v>73</v>
      </c>
      <c r="I88" s="11">
        <v>66.4</v>
      </c>
      <c r="J88" s="11">
        <v>69.5</v>
      </c>
      <c r="K88" s="11">
        <v>71.6</v>
      </c>
      <c r="L88" s="11">
        <v>69.7</v>
      </c>
      <c r="M88" s="1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34"/>
  <sheetViews>
    <sheetView workbookViewId="0" topLeftCell="A1">
      <selection activeCell="A1" sqref="A1"/>
    </sheetView>
  </sheetViews>
  <sheetFormatPr defaultColWidth="9.00390625" defaultRowHeight="13.5"/>
  <cols>
    <col min="1" max="16384" width="10.625" style="0" customWidth="1"/>
  </cols>
  <sheetData>
    <row r="1" spans="5:7" ht="17.25">
      <c r="E1" s="290"/>
      <c r="F1" s="290"/>
      <c r="G1" s="290"/>
    </row>
    <row r="3" ht="17.25">
      <c r="B3" s="290"/>
    </row>
    <row r="4" spans="9:12" ht="17.25">
      <c r="I4" s="290"/>
      <c r="J4" s="290"/>
      <c r="K4" s="290"/>
      <c r="L4" s="290"/>
    </row>
    <row r="32" spans="1:14" s="59" customFormat="1" ht="19.5" customHeight="1">
      <c r="A32" s="12"/>
      <c r="B32" s="13" t="s">
        <v>180</v>
      </c>
      <c r="C32" s="13" t="s">
        <v>181</v>
      </c>
      <c r="D32" s="13" t="s">
        <v>182</v>
      </c>
      <c r="E32" s="13" t="s">
        <v>183</v>
      </c>
      <c r="F32" s="13" t="s">
        <v>184</v>
      </c>
      <c r="G32" s="13" t="s">
        <v>185</v>
      </c>
      <c r="H32" s="13" t="s">
        <v>186</v>
      </c>
      <c r="I32" s="13" t="s">
        <v>187</v>
      </c>
      <c r="J32" s="291" t="s">
        <v>188</v>
      </c>
      <c r="K32" s="13" t="s">
        <v>189</v>
      </c>
      <c r="L32" s="11" t="s">
        <v>257</v>
      </c>
      <c r="M32" s="65"/>
      <c r="N32" s="292"/>
    </row>
    <row r="33" spans="1:14" ht="19.5" customHeight="1">
      <c r="A33" s="12" t="s">
        <v>190</v>
      </c>
      <c r="B33" s="13">
        <v>152.4</v>
      </c>
      <c r="C33" s="13">
        <v>149.9</v>
      </c>
      <c r="D33" s="13">
        <v>146</v>
      </c>
      <c r="E33" s="13">
        <v>139.8</v>
      </c>
      <c r="F33" s="13">
        <v>140.7</v>
      </c>
      <c r="G33" s="13">
        <v>138</v>
      </c>
      <c r="H33" s="13">
        <v>120.3</v>
      </c>
      <c r="I33" s="13">
        <v>113</v>
      </c>
      <c r="J33" s="13">
        <v>115.8</v>
      </c>
      <c r="K33" s="5">
        <v>115.1</v>
      </c>
      <c r="L33" s="5">
        <v>110.7</v>
      </c>
      <c r="M33" s="1"/>
      <c r="N33" s="1"/>
    </row>
    <row r="34" spans="1:14" ht="19.5" customHeight="1">
      <c r="A34" s="12" t="s">
        <v>191</v>
      </c>
      <c r="B34" s="13">
        <v>169.5</v>
      </c>
      <c r="C34" s="13">
        <v>173.3</v>
      </c>
      <c r="D34" s="13">
        <v>179.3</v>
      </c>
      <c r="E34" s="13">
        <v>185.5</v>
      </c>
      <c r="F34" s="13">
        <v>186.7</v>
      </c>
      <c r="G34" s="13">
        <v>189.8</v>
      </c>
      <c r="H34" s="13">
        <v>190.2</v>
      </c>
      <c r="I34" s="13">
        <v>191.7</v>
      </c>
      <c r="J34" s="13">
        <v>198.8</v>
      </c>
      <c r="K34" s="5">
        <v>201.7</v>
      </c>
      <c r="L34" s="5">
        <v>203.5</v>
      </c>
      <c r="M34" s="1"/>
      <c r="N34" s="1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189734</v>
      </c>
      <c r="K2" s="7" t="s">
        <v>11</v>
      </c>
      <c r="L2" s="6">
        <f aca="true" t="shared" si="0" ref="L2:L7">SUM(J2)</f>
        <v>189734</v>
      </c>
      <c r="M2" s="6">
        <v>133592</v>
      </c>
    </row>
    <row r="3" spans="10:13" ht="13.5">
      <c r="J3" s="6">
        <v>369389</v>
      </c>
      <c r="K3" s="5" t="s">
        <v>12</v>
      </c>
      <c r="L3" s="6">
        <f t="shared" si="0"/>
        <v>369389</v>
      </c>
      <c r="M3" s="6">
        <v>231796</v>
      </c>
    </row>
    <row r="4" spans="10:13" ht="13.5">
      <c r="J4" s="6">
        <v>424100</v>
      </c>
      <c r="K4" s="5" t="s">
        <v>13</v>
      </c>
      <c r="L4" s="6">
        <f t="shared" si="0"/>
        <v>424100</v>
      </c>
      <c r="M4" s="6">
        <v>235556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67392</v>
      </c>
    </row>
    <row r="6" spans="10:13" ht="13.5">
      <c r="J6" s="6">
        <v>380607</v>
      </c>
      <c r="K6" s="5" t="s">
        <v>15</v>
      </c>
      <c r="L6" s="6">
        <f t="shared" si="0"/>
        <v>380607</v>
      </c>
      <c r="M6" s="6">
        <v>265443</v>
      </c>
    </row>
    <row r="7" spans="10:13" ht="13.5">
      <c r="J7" s="6">
        <v>567182</v>
      </c>
      <c r="K7" s="5" t="s">
        <v>16</v>
      </c>
      <c r="L7" s="6">
        <f t="shared" si="0"/>
        <v>567182</v>
      </c>
      <c r="M7" s="6">
        <v>370434</v>
      </c>
    </row>
    <row r="8" spans="10:13" ht="13.5">
      <c r="J8" s="6">
        <f>SUM(J2:J7)</f>
        <v>2034808</v>
      </c>
      <c r="K8" s="5" t="s">
        <v>9</v>
      </c>
      <c r="L8" s="69">
        <f>SUM(L2:L7)</f>
        <v>2034808</v>
      </c>
      <c r="M8" s="6">
        <f>SUM(M2:M7)</f>
        <v>1304213</v>
      </c>
    </row>
    <row r="10" spans="10:13" ht="13.5">
      <c r="J10" t="s">
        <v>109</v>
      </c>
      <c r="L10" t="s">
        <v>129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133592</v>
      </c>
      <c r="M11" s="6">
        <f>SUM(N11-L11)</f>
        <v>56142</v>
      </c>
      <c r="N11" s="6">
        <f>SUM(L2)</f>
        <v>189734</v>
      </c>
    </row>
    <row r="12" spans="11:14" ht="13.5">
      <c r="K12" s="5" t="s">
        <v>12</v>
      </c>
      <c r="L12" s="6">
        <f t="shared" si="1"/>
        <v>231796</v>
      </c>
      <c r="M12" s="6">
        <f aca="true" t="shared" si="2" ref="M12:M17">SUM(N12-L12)</f>
        <v>137593</v>
      </c>
      <c r="N12" s="6">
        <f aca="true" t="shared" si="3" ref="N12:N17">SUM(L3)</f>
        <v>369389</v>
      </c>
    </row>
    <row r="13" spans="11:14" ht="13.5">
      <c r="K13" s="5" t="s">
        <v>13</v>
      </c>
      <c r="L13" s="6">
        <f t="shared" si="1"/>
        <v>235556</v>
      </c>
      <c r="M13" s="6">
        <f t="shared" si="2"/>
        <v>188544</v>
      </c>
      <c r="N13" s="6">
        <f t="shared" si="3"/>
        <v>424100</v>
      </c>
    </row>
    <row r="14" spans="11:14" ht="13.5">
      <c r="K14" s="5" t="s">
        <v>14</v>
      </c>
      <c r="L14" s="6">
        <f t="shared" si="1"/>
        <v>67392</v>
      </c>
      <c r="M14" s="6">
        <f t="shared" si="2"/>
        <v>36404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265443</v>
      </c>
      <c r="M15" s="6">
        <f t="shared" si="2"/>
        <v>115164</v>
      </c>
      <c r="N15" s="6">
        <f t="shared" si="3"/>
        <v>380607</v>
      </c>
    </row>
    <row r="16" spans="11:14" ht="13.5">
      <c r="K16" s="5" t="s">
        <v>16</v>
      </c>
      <c r="L16" s="6">
        <f t="shared" si="1"/>
        <v>370434</v>
      </c>
      <c r="M16" s="6">
        <f t="shared" si="2"/>
        <v>196748</v>
      </c>
      <c r="N16" s="6">
        <f t="shared" si="3"/>
        <v>567182</v>
      </c>
    </row>
    <row r="17" spans="11:14" ht="13.5">
      <c r="K17" s="5" t="s">
        <v>9</v>
      </c>
      <c r="L17" s="6">
        <f>SUM(L11:L16)</f>
        <v>1304213</v>
      </c>
      <c r="M17" s="6">
        <f t="shared" si="2"/>
        <v>730595</v>
      </c>
      <c r="N17" s="6">
        <f t="shared" si="3"/>
        <v>2034808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25" t="s">
        <v>17</v>
      </c>
      <c r="D56" s="426"/>
      <c r="E56" s="425" t="s">
        <v>65</v>
      </c>
      <c r="F56" s="426"/>
      <c r="G56" s="429" t="s">
        <v>64</v>
      </c>
      <c r="H56" s="425" t="s">
        <v>66</v>
      </c>
      <c r="I56" s="426"/>
    </row>
    <row r="57" spans="1:9" ht="14.25">
      <c r="A57" s="53" t="s">
        <v>71</v>
      </c>
      <c r="B57" s="54"/>
      <c r="C57" s="427"/>
      <c r="D57" s="428"/>
      <c r="E57" s="427"/>
      <c r="F57" s="428"/>
      <c r="G57" s="430"/>
      <c r="H57" s="427"/>
      <c r="I57" s="428"/>
    </row>
    <row r="58" spans="1:9" ht="19.5" customHeight="1">
      <c r="A58" s="58" t="s">
        <v>101</v>
      </c>
      <c r="B58" s="55"/>
      <c r="C58" s="422" t="s">
        <v>132</v>
      </c>
      <c r="D58" s="421"/>
      <c r="E58" s="423" t="s">
        <v>258</v>
      </c>
      <c r="F58" s="421"/>
      <c r="G58" s="131">
        <v>20.3</v>
      </c>
      <c r="H58" s="56"/>
      <c r="I58" s="57"/>
    </row>
    <row r="59" spans="1:9" ht="19.5" customHeight="1">
      <c r="A59" s="58" t="s">
        <v>67</v>
      </c>
      <c r="B59" s="55"/>
      <c r="C59" s="420" t="s">
        <v>69</v>
      </c>
      <c r="D59" s="421"/>
      <c r="E59" s="423" t="s">
        <v>259</v>
      </c>
      <c r="F59" s="421"/>
      <c r="G59" s="139">
        <v>31.5</v>
      </c>
      <c r="H59" s="56"/>
      <c r="I59" s="57"/>
    </row>
    <row r="60" spans="1:9" ht="19.5" customHeight="1">
      <c r="A60" s="58" t="s">
        <v>68</v>
      </c>
      <c r="B60" s="55"/>
      <c r="C60" s="423" t="s">
        <v>243</v>
      </c>
      <c r="D60" s="424"/>
      <c r="E60" s="420" t="s">
        <v>260</v>
      </c>
      <c r="F60" s="421"/>
      <c r="G60" s="131">
        <v>69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93"/>
    </row>
    <row r="3" spans="1:2" ht="9.75" customHeight="1">
      <c r="A3" s="38"/>
      <c r="B3" s="38"/>
    </row>
    <row r="4" spans="10:13" ht="9.75" customHeight="1">
      <c r="J4" s="290"/>
      <c r="K4" s="3"/>
      <c r="L4" s="3"/>
      <c r="M4" s="130"/>
    </row>
    <row r="20" ht="9.75" customHeight="1">
      <c r="AI20" s="294"/>
    </row>
    <row r="25" spans="1:35" s="294" customFormat="1" ht="9.75" customHeight="1">
      <c r="A25" s="295"/>
      <c r="B25" s="295" t="s">
        <v>164</v>
      </c>
      <c r="C25" s="295" t="s">
        <v>165</v>
      </c>
      <c r="D25" s="295" t="s">
        <v>166</v>
      </c>
      <c r="E25" s="295" t="s">
        <v>167</v>
      </c>
      <c r="F25" s="295" t="s">
        <v>168</v>
      </c>
      <c r="G25" s="295" t="s">
        <v>169</v>
      </c>
      <c r="H25" s="295" t="s">
        <v>170</v>
      </c>
      <c r="I25" s="295" t="s">
        <v>171</v>
      </c>
      <c r="J25" s="295" t="s">
        <v>172</v>
      </c>
      <c r="K25" s="295" t="s">
        <v>173</v>
      </c>
      <c r="L25" s="295" t="s">
        <v>174</v>
      </c>
      <c r="M25" s="295" t="s">
        <v>175</v>
      </c>
      <c r="AI25"/>
    </row>
    <row r="26" spans="1:13" ht="9.75" customHeight="1">
      <c r="A26" s="10" t="s">
        <v>176</v>
      </c>
      <c r="B26" s="295">
        <v>71.5</v>
      </c>
      <c r="C26" s="295">
        <v>80.1</v>
      </c>
      <c r="D26" s="295">
        <v>88.7</v>
      </c>
      <c r="E26" s="295">
        <v>92.4</v>
      </c>
      <c r="F26" s="295">
        <v>85.2</v>
      </c>
      <c r="G26" s="295">
        <v>86</v>
      </c>
      <c r="H26" s="295">
        <v>89.3</v>
      </c>
      <c r="I26" s="295">
        <v>76.4</v>
      </c>
      <c r="J26" s="296">
        <v>75.5</v>
      </c>
      <c r="K26" s="295">
        <v>80.2</v>
      </c>
      <c r="L26" s="295">
        <v>81.3</v>
      </c>
      <c r="M26" s="295">
        <v>73.3</v>
      </c>
    </row>
    <row r="27" spans="1:13" ht="9.75" customHeight="1">
      <c r="A27" s="10" t="s">
        <v>177</v>
      </c>
      <c r="B27" s="295">
        <v>65.1</v>
      </c>
      <c r="C27" s="295">
        <v>72.2</v>
      </c>
      <c r="D27" s="295">
        <v>82.7</v>
      </c>
      <c r="E27" s="295">
        <v>80.1</v>
      </c>
      <c r="F27" s="295">
        <v>82.3</v>
      </c>
      <c r="G27" s="295">
        <v>86</v>
      </c>
      <c r="H27" s="295">
        <v>83.8</v>
      </c>
      <c r="I27" s="295">
        <v>67</v>
      </c>
      <c r="J27" s="295">
        <v>78.6</v>
      </c>
      <c r="K27" s="295">
        <v>79.7</v>
      </c>
      <c r="L27" s="295">
        <v>77.3</v>
      </c>
      <c r="M27" s="295">
        <v>74.3</v>
      </c>
    </row>
    <row r="28" spans="1:13" ht="9.75" customHeight="1">
      <c r="A28" s="10" t="s">
        <v>178</v>
      </c>
      <c r="B28" s="295">
        <v>71.7</v>
      </c>
      <c r="C28" s="295">
        <v>74.6</v>
      </c>
      <c r="D28" s="295">
        <v>84.6</v>
      </c>
      <c r="E28" s="295">
        <v>88.4</v>
      </c>
      <c r="F28" s="295">
        <v>82.6</v>
      </c>
      <c r="G28" s="295">
        <v>87.5</v>
      </c>
      <c r="H28" s="295">
        <v>85.2</v>
      </c>
      <c r="I28" s="295">
        <v>81.2</v>
      </c>
      <c r="J28" s="295">
        <v>75.8</v>
      </c>
      <c r="K28" s="295">
        <v>81</v>
      </c>
      <c r="L28" s="295">
        <v>81.8</v>
      </c>
      <c r="M28" s="295">
        <v>78.8</v>
      </c>
    </row>
    <row r="29" spans="1:13" ht="9.75" customHeight="1">
      <c r="A29" s="10" t="s">
        <v>179</v>
      </c>
      <c r="B29" s="295">
        <v>70.4</v>
      </c>
      <c r="C29" s="295">
        <v>73.6</v>
      </c>
      <c r="D29" s="297">
        <v>80</v>
      </c>
      <c r="E29" s="295">
        <v>89.5</v>
      </c>
      <c r="F29" s="295">
        <v>86.8</v>
      </c>
      <c r="G29" s="295">
        <v>93.7</v>
      </c>
      <c r="H29" s="295">
        <v>87</v>
      </c>
      <c r="I29" s="295">
        <v>78.2</v>
      </c>
      <c r="J29" s="295">
        <v>80.5</v>
      </c>
      <c r="K29" s="295">
        <v>79.8</v>
      </c>
      <c r="L29" s="295">
        <v>78.1</v>
      </c>
      <c r="M29" s="295">
        <v>76.7</v>
      </c>
    </row>
    <row r="30" spans="1:13" ht="9.75" customHeight="1">
      <c r="A30" s="10" t="s">
        <v>192</v>
      </c>
      <c r="B30" s="295">
        <v>67.2</v>
      </c>
      <c r="C30" s="295">
        <v>70.1</v>
      </c>
      <c r="D30" s="297">
        <v>81.3</v>
      </c>
      <c r="E30" s="295">
        <v>80</v>
      </c>
      <c r="F30" s="295">
        <v>82.1</v>
      </c>
      <c r="G30" s="295">
        <v>84.3</v>
      </c>
      <c r="H30" s="295">
        <v>79.1</v>
      </c>
      <c r="I30" s="295">
        <v>76</v>
      </c>
      <c r="J30" s="295">
        <v>76.7</v>
      </c>
      <c r="K30" s="295">
        <v>77.5</v>
      </c>
      <c r="L30" s="295">
        <v>77.2</v>
      </c>
      <c r="M30" s="295"/>
    </row>
    <row r="31" spans="2:13" s="1" customFormat="1" ht="9.75" customHeight="1"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95"/>
      <c r="B55" s="295" t="s">
        <v>164</v>
      </c>
      <c r="C55" s="295" t="s">
        <v>165</v>
      </c>
      <c r="D55" s="295" t="s">
        <v>166</v>
      </c>
      <c r="E55" s="295" t="s">
        <v>167</v>
      </c>
      <c r="F55" s="295" t="s">
        <v>168</v>
      </c>
      <c r="G55" s="295" t="s">
        <v>169</v>
      </c>
      <c r="H55" s="295" t="s">
        <v>170</v>
      </c>
      <c r="I55" s="295" t="s">
        <v>171</v>
      </c>
      <c r="J55" s="295" t="s">
        <v>172</v>
      </c>
      <c r="K55" s="295" t="s">
        <v>173</v>
      </c>
      <c r="L55" s="295" t="s">
        <v>174</v>
      </c>
      <c r="M55" s="295" t="s">
        <v>175</v>
      </c>
    </row>
    <row r="56" spans="1:13" ht="9.75" customHeight="1">
      <c r="A56" s="10" t="s">
        <v>176</v>
      </c>
      <c r="B56" s="295">
        <v>124.1</v>
      </c>
      <c r="C56" s="295">
        <v>127.8</v>
      </c>
      <c r="D56" s="295">
        <v>124.7</v>
      </c>
      <c r="E56" s="295">
        <v>126.2</v>
      </c>
      <c r="F56" s="295">
        <v>129.4</v>
      </c>
      <c r="G56" s="295">
        <v>120.6</v>
      </c>
      <c r="H56" s="295">
        <v>119.2</v>
      </c>
      <c r="I56" s="295">
        <v>115.7</v>
      </c>
      <c r="J56" s="296">
        <v>113.8</v>
      </c>
      <c r="K56" s="295">
        <v>113.9</v>
      </c>
      <c r="L56" s="295">
        <v>116.5</v>
      </c>
      <c r="M56" s="295">
        <v>111.8</v>
      </c>
    </row>
    <row r="57" spans="1:13" ht="9.75" customHeight="1">
      <c r="A57" s="10" t="s">
        <v>177</v>
      </c>
      <c r="B57" s="295">
        <v>110.7</v>
      </c>
      <c r="C57" s="295">
        <v>112.7</v>
      </c>
      <c r="D57" s="295">
        <v>113</v>
      </c>
      <c r="E57" s="295">
        <v>113.9</v>
      </c>
      <c r="F57" s="295">
        <v>117.3</v>
      </c>
      <c r="G57" s="295">
        <v>118.4</v>
      </c>
      <c r="H57" s="295">
        <v>116.1</v>
      </c>
      <c r="I57" s="295">
        <v>111.7</v>
      </c>
      <c r="J57" s="296">
        <v>110.7</v>
      </c>
      <c r="K57" s="295">
        <v>110.5</v>
      </c>
      <c r="L57" s="295">
        <v>112.5</v>
      </c>
      <c r="M57" s="295">
        <v>108.3</v>
      </c>
    </row>
    <row r="58" spans="1:13" ht="9.75" customHeight="1">
      <c r="A58" s="10" t="s">
        <v>178</v>
      </c>
      <c r="B58" s="295">
        <v>113</v>
      </c>
      <c r="C58" s="295">
        <v>114.1</v>
      </c>
      <c r="D58" s="295">
        <v>112.6</v>
      </c>
      <c r="E58" s="295">
        <v>114.8</v>
      </c>
      <c r="F58" s="295">
        <v>115.7</v>
      </c>
      <c r="G58" s="295">
        <v>116.8</v>
      </c>
      <c r="H58" s="295">
        <v>110.8</v>
      </c>
      <c r="I58" s="295">
        <v>114.7</v>
      </c>
      <c r="J58" s="296">
        <v>110.5</v>
      </c>
      <c r="K58" s="295">
        <v>115.6</v>
      </c>
      <c r="L58" s="295">
        <v>117.5</v>
      </c>
      <c r="M58" s="295">
        <v>113.2</v>
      </c>
    </row>
    <row r="59" spans="1:13" ht="9.75" customHeight="1">
      <c r="A59" s="10" t="s">
        <v>193</v>
      </c>
      <c r="B59" s="295">
        <v>115.3</v>
      </c>
      <c r="C59" s="295">
        <v>117.2</v>
      </c>
      <c r="D59" s="295">
        <v>111.2</v>
      </c>
      <c r="E59" s="295">
        <v>115.9</v>
      </c>
      <c r="F59" s="295">
        <v>120.8</v>
      </c>
      <c r="G59" s="295">
        <v>121</v>
      </c>
      <c r="H59" s="295">
        <v>116.7</v>
      </c>
      <c r="I59" s="295">
        <v>113.9</v>
      </c>
      <c r="J59" s="296">
        <v>113.5</v>
      </c>
      <c r="K59" s="295">
        <v>114.8</v>
      </c>
      <c r="L59" s="295">
        <v>112</v>
      </c>
      <c r="M59" s="295">
        <v>108.4</v>
      </c>
    </row>
    <row r="60" spans="1:13" ht="10.5" customHeight="1">
      <c r="A60" s="10" t="s">
        <v>194</v>
      </c>
      <c r="B60" s="295">
        <v>109.8</v>
      </c>
      <c r="C60" s="295">
        <v>110.7</v>
      </c>
      <c r="D60" s="295">
        <v>109.8</v>
      </c>
      <c r="E60" s="295">
        <v>109.2</v>
      </c>
      <c r="F60" s="295">
        <v>114.7</v>
      </c>
      <c r="G60" s="295">
        <v>114.5</v>
      </c>
      <c r="H60" s="295">
        <v>110.4</v>
      </c>
      <c r="I60" s="295">
        <v>109.7</v>
      </c>
      <c r="J60" s="296">
        <v>109.6</v>
      </c>
      <c r="K60" s="295">
        <v>110.3</v>
      </c>
      <c r="L60" s="295">
        <v>108.6</v>
      </c>
      <c r="M60" s="295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95"/>
      <c r="B85" s="295" t="s">
        <v>164</v>
      </c>
      <c r="C85" s="295" t="s">
        <v>165</v>
      </c>
      <c r="D85" s="295" t="s">
        <v>166</v>
      </c>
      <c r="E85" s="295" t="s">
        <v>167</v>
      </c>
      <c r="F85" s="295" t="s">
        <v>168</v>
      </c>
      <c r="G85" s="295" t="s">
        <v>169</v>
      </c>
      <c r="H85" s="295" t="s">
        <v>170</v>
      </c>
      <c r="I85" s="295" t="s">
        <v>171</v>
      </c>
      <c r="J85" s="295" t="s">
        <v>172</v>
      </c>
      <c r="K85" s="295" t="s">
        <v>173</v>
      </c>
      <c r="L85" s="295" t="s">
        <v>174</v>
      </c>
      <c r="M85" s="295" t="s">
        <v>175</v>
      </c>
    </row>
    <row r="86" spans="1:13" ht="9.75" customHeight="1">
      <c r="A86" s="11" t="s">
        <v>176</v>
      </c>
      <c r="B86" s="295">
        <v>57.7</v>
      </c>
      <c r="C86" s="295">
        <v>62.2</v>
      </c>
      <c r="D86" s="295">
        <v>71.5</v>
      </c>
      <c r="E86" s="295">
        <v>73</v>
      </c>
      <c r="F86" s="295">
        <v>65.4</v>
      </c>
      <c r="G86" s="295">
        <v>72.3</v>
      </c>
      <c r="H86" s="295">
        <v>75</v>
      </c>
      <c r="I86" s="295">
        <v>66.6</v>
      </c>
      <c r="J86" s="296">
        <v>66.6</v>
      </c>
      <c r="K86" s="295">
        <v>70.4</v>
      </c>
      <c r="L86" s="295">
        <v>69.5</v>
      </c>
      <c r="M86" s="295">
        <v>66.3</v>
      </c>
    </row>
    <row r="87" spans="1:25" ht="9.75" customHeight="1">
      <c r="A87" s="11" t="s">
        <v>177</v>
      </c>
      <c r="B87" s="295">
        <v>59</v>
      </c>
      <c r="C87" s="295">
        <v>63.8</v>
      </c>
      <c r="D87" s="295">
        <v>73.2</v>
      </c>
      <c r="E87" s="295">
        <v>70.2</v>
      </c>
      <c r="F87" s="295">
        <v>69.7</v>
      </c>
      <c r="G87" s="295">
        <v>72.5</v>
      </c>
      <c r="H87" s="295">
        <v>72.4</v>
      </c>
      <c r="I87" s="295">
        <v>60.8</v>
      </c>
      <c r="J87" s="296">
        <v>71.1</v>
      </c>
      <c r="K87" s="295">
        <v>72.2</v>
      </c>
      <c r="L87" s="295">
        <v>68.4</v>
      </c>
      <c r="M87" s="295">
        <v>69.2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300"/>
    </row>
    <row r="88" spans="1:25" ht="9.75" customHeight="1">
      <c r="A88" s="11" t="s">
        <v>178</v>
      </c>
      <c r="B88" s="295">
        <v>62.6</v>
      </c>
      <c r="C88" s="295">
        <v>65.3</v>
      </c>
      <c r="D88" s="295">
        <v>75.3</v>
      </c>
      <c r="E88" s="295">
        <v>76.8</v>
      </c>
      <c r="F88" s="295">
        <v>71.3</v>
      </c>
      <c r="G88" s="295">
        <v>74.7</v>
      </c>
      <c r="H88" s="295">
        <v>77.6</v>
      </c>
      <c r="I88" s="295">
        <v>70.3</v>
      </c>
      <c r="J88" s="296">
        <v>69.2</v>
      </c>
      <c r="K88" s="295">
        <v>69.4</v>
      </c>
      <c r="L88" s="295">
        <v>69.3</v>
      </c>
      <c r="M88" s="295">
        <v>70.2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300"/>
    </row>
    <row r="89" spans="1:25" ht="9.75" customHeight="1">
      <c r="A89" s="11" t="s">
        <v>195</v>
      </c>
      <c r="B89" s="295">
        <v>60.7</v>
      </c>
      <c r="C89" s="295">
        <v>62.5</v>
      </c>
      <c r="D89" s="295">
        <v>72.7</v>
      </c>
      <c r="E89" s="295">
        <v>76.8</v>
      </c>
      <c r="F89" s="295">
        <v>71.3</v>
      </c>
      <c r="G89" s="295">
        <v>77.4</v>
      </c>
      <c r="H89" s="295">
        <v>75</v>
      </c>
      <c r="I89" s="295">
        <v>69</v>
      </c>
      <c r="J89" s="296">
        <v>71</v>
      </c>
      <c r="K89" s="295">
        <v>69.4</v>
      </c>
      <c r="L89" s="295">
        <v>70.2</v>
      </c>
      <c r="M89" s="295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194</v>
      </c>
      <c r="B90" s="295">
        <v>61</v>
      </c>
      <c r="C90" s="295">
        <v>63.2</v>
      </c>
      <c r="D90" s="295">
        <v>74.1</v>
      </c>
      <c r="E90" s="295">
        <v>73.3</v>
      </c>
      <c r="F90" s="295">
        <v>70.9</v>
      </c>
      <c r="G90" s="295">
        <v>73.6</v>
      </c>
      <c r="H90" s="295">
        <v>72.2</v>
      </c>
      <c r="I90" s="295">
        <v>69.3</v>
      </c>
      <c r="J90" s="296">
        <v>70</v>
      </c>
      <c r="K90" s="295">
        <v>70.2</v>
      </c>
      <c r="L90" s="295">
        <v>71.3</v>
      </c>
      <c r="M90" s="29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301"/>
      <c r="B91" s="301"/>
      <c r="C91" s="301"/>
      <c r="D91" s="301"/>
      <c r="E91" s="301"/>
      <c r="F91" s="301"/>
      <c r="G91" s="301"/>
      <c r="H91" s="301"/>
      <c r="I91" s="301"/>
      <c r="J91" s="301"/>
      <c r="K91" s="299"/>
      <c r="L91" s="301"/>
      <c r="M91" s="30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6.37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31" t="s">
        <v>261</v>
      </c>
      <c r="B1" s="431"/>
      <c r="C1" s="431"/>
      <c r="D1" s="431"/>
      <c r="E1" s="431"/>
      <c r="F1" s="431"/>
      <c r="G1" s="431"/>
      <c r="M1" s="22"/>
      <c r="N1" t="s">
        <v>135</v>
      </c>
      <c r="O1" s="193"/>
      <c r="P1" s="67"/>
      <c r="Q1" s="198" t="s">
        <v>136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91" t="s">
        <v>21</v>
      </c>
      <c r="J2" s="12" t="s">
        <v>110</v>
      </c>
      <c r="K2" s="5" t="s">
        <v>58</v>
      </c>
      <c r="L2" s="5"/>
      <c r="M2" s="12" t="s">
        <v>21</v>
      </c>
      <c r="N2" s="12"/>
      <c r="O2" s="147"/>
      <c r="P2" s="135"/>
      <c r="Q2" s="144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78" t="s">
        <v>43</v>
      </c>
      <c r="J3" s="17">
        <v>166312</v>
      </c>
      <c r="K3" s="20">
        <v>1</v>
      </c>
      <c r="L3" s="5">
        <f>SUM(H3)</f>
        <v>26</v>
      </c>
      <c r="M3" s="378" t="s">
        <v>43</v>
      </c>
      <c r="N3" s="17">
        <f>SUM(J3)</f>
        <v>166312</v>
      </c>
      <c r="O3" s="5">
        <f>SUM(H3)</f>
        <v>26</v>
      </c>
      <c r="P3" s="378" t="s">
        <v>43</v>
      </c>
      <c r="Q3" s="143">
        <v>156247</v>
      </c>
    </row>
    <row r="4" spans="8:17" ht="13.5" customHeight="1">
      <c r="H4" s="5">
        <v>33</v>
      </c>
      <c r="I4" s="378" t="s">
        <v>0</v>
      </c>
      <c r="J4" s="17">
        <v>114339</v>
      </c>
      <c r="K4" s="20">
        <v>2</v>
      </c>
      <c r="L4" s="5">
        <f aca="true" t="shared" si="0" ref="L4:L12">SUM(H4)</f>
        <v>33</v>
      </c>
      <c r="M4" s="378" t="s">
        <v>0</v>
      </c>
      <c r="N4" s="17">
        <f aca="true" t="shared" si="1" ref="N4:N12">SUM(J4)</f>
        <v>114339</v>
      </c>
      <c r="O4" s="5">
        <f aca="true" t="shared" si="2" ref="O4:O12">SUM(H4)</f>
        <v>33</v>
      </c>
      <c r="P4" s="378" t="s">
        <v>0</v>
      </c>
      <c r="Q4" s="143">
        <v>111866</v>
      </c>
    </row>
    <row r="5" spans="8:19" ht="13.5" customHeight="1">
      <c r="H5" s="5">
        <v>16</v>
      </c>
      <c r="I5" s="378" t="s">
        <v>3</v>
      </c>
      <c r="J5" s="17">
        <v>110274</v>
      </c>
      <c r="K5" s="20">
        <v>3</v>
      </c>
      <c r="L5" s="5">
        <f t="shared" si="0"/>
        <v>16</v>
      </c>
      <c r="M5" s="378" t="s">
        <v>3</v>
      </c>
      <c r="N5" s="17">
        <f t="shared" si="1"/>
        <v>110274</v>
      </c>
      <c r="O5" s="5">
        <f t="shared" si="2"/>
        <v>16</v>
      </c>
      <c r="P5" s="378" t="s">
        <v>3</v>
      </c>
      <c r="Q5" s="143">
        <v>111314</v>
      </c>
      <c r="S5" s="67"/>
    </row>
    <row r="6" spans="8:17" ht="13.5" customHeight="1">
      <c r="H6" s="135">
        <v>40</v>
      </c>
      <c r="I6" s="379" t="s">
        <v>230</v>
      </c>
      <c r="J6" s="17">
        <v>44535</v>
      </c>
      <c r="K6" s="20">
        <v>4</v>
      </c>
      <c r="L6" s="5">
        <f t="shared" si="0"/>
        <v>40</v>
      </c>
      <c r="M6" s="379" t="s">
        <v>230</v>
      </c>
      <c r="N6" s="17">
        <f t="shared" si="1"/>
        <v>44535</v>
      </c>
      <c r="O6" s="5">
        <f t="shared" si="2"/>
        <v>40</v>
      </c>
      <c r="P6" s="379" t="s">
        <v>230</v>
      </c>
      <c r="Q6" s="143">
        <v>58395</v>
      </c>
    </row>
    <row r="7" spans="8:17" ht="13.5" customHeight="1">
      <c r="H7" s="5">
        <v>34</v>
      </c>
      <c r="I7" s="378" t="s">
        <v>1</v>
      </c>
      <c r="J7" s="17">
        <v>42534</v>
      </c>
      <c r="K7" s="20">
        <v>5</v>
      </c>
      <c r="L7" s="5">
        <f t="shared" si="0"/>
        <v>34</v>
      </c>
      <c r="M7" s="378" t="s">
        <v>1</v>
      </c>
      <c r="N7" s="17">
        <f t="shared" si="1"/>
        <v>42534</v>
      </c>
      <c r="O7" s="5">
        <f t="shared" si="2"/>
        <v>34</v>
      </c>
      <c r="P7" s="378" t="s">
        <v>1</v>
      </c>
      <c r="Q7" s="143">
        <v>61018</v>
      </c>
    </row>
    <row r="8" spans="8:17" ht="13.5" customHeight="1">
      <c r="H8" s="5">
        <v>38</v>
      </c>
      <c r="I8" s="378" t="s">
        <v>52</v>
      </c>
      <c r="J8" s="17">
        <v>32800</v>
      </c>
      <c r="K8" s="20">
        <v>6</v>
      </c>
      <c r="L8" s="5">
        <f t="shared" si="0"/>
        <v>38</v>
      </c>
      <c r="M8" s="378" t="s">
        <v>52</v>
      </c>
      <c r="N8" s="17">
        <f t="shared" si="1"/>
        <v>32800</v>
      </c>
      <c r="O8" s="5">
        <f t="shared" si="2"/>
        <v>38</v>
      </c>
      <c r="P8" s="378" t="s">
        <v>52</v>
      </c>
      <c r="Q8" s="143">
        <v>22274</v>
      </c>
    </row>
    <row r="9" spans="8:17" ht="13.5" customHeight="1">
      <c r="H9" s="5">
        <v>31</v>
      </c>
      <c r="I9" s="378" t="s">
        <v>123</v>
      </c>
      <c r="J9" s="17">
        <v>31540</v>
      </c>
      <c r="K9" s="20">
        <v>7</v>
      </c>
      <c r="L9" s="5">
        <f t="shared" si="0"/>
        <v>31</v>
      </c>
      <c r="M9" s="378" t="s">
        <v>123</v>
      </c>
      <c r="N9" s="17">
        <f t="shared" si="1"/>
        <v>31540</v>
      </c>
      <c r="O9" s="5">
        <f t="shared" si="2"/>
        <v>31</v>
      </c>
      <c r="P9" s="378" t="s">
        <v>123</v>
      </c>
      <c r="Q9" s="143">
        <v>31707</v>
      </c>
    </row>
    <row r="10" spans="8:17" ht="13.5" customHeight="1">
      <c r="H10" s="5">
        <v>13</v>
      </c>
      <c r="I10" s="378" t="s">
        <v>7</v>
      </c>
      <c r="J10" s="17">
        <v>28211</v>
      </c>
      <c r="K10" s="20">
        <v>8</v>
      </c>
      <c r="L10" s="5">
        <f t="shared" si="0"/>
        <v>13</v>
      </c>
      <c r="M10" s="378" t="s">
        <v>7</v>
      </c>
      <c r="N10" s="17">
        <f t="shared" si="1"/>
        <v>28211</v>
      </c>
      <c r="O10" s="5">
        <f t="shared" si="2"/>
        <v>13</v>
      </c>
      <c r="P10" s="378" t="s">
        <v>7</v>
      </c>
      <c r="Q10" s="143">
        <v>23659</v>
      </c>
    </row>
    <row r="11" spans="8:17" ht="13.5" customHeight="1">
      <c r="H11" s="5">
        <v>36</v>
      </c>
      <c r="I11" s="378" t="s">
        <v>5</v>
      </c>
      <c r="J11" s="17">
        <v>27564</v>
      </c>
      <c r="K11" s="20">
        <v>9</v>
      </c>
      <c r="L11" s="5">
        <f t="shared" si="0"/>
        <v>36</v>
      </c>
      <c r="M11" s="378" t="s">
        <v>5</v>
      </c>
      <c r="N11" s="17">
        <f t="shared" si="1"/>
        <v>27564</v>
      </c>
      <c r="O11" s="5">
        <f t="shared" si="2"/>
        <v>36</v>
      </c>
      <c r="P11" s="378" t="s">
        <v>5</v>
      </c>
      <c r="Q11" s="143">
        <v>32782</v>
      </c>
    </row>
    <row r="12" spans="8:17" ht="13.5" customHeight="1" thickBot="1">
      <c r="H12" s="5">
        <v>25</v>
      </c>
      <c r="I12" s="378" t="s">
        <v>42</v>
      </c>
      <c r="J12" s="17">
        <v>27135</v>
      </c>
      <c r="K12" s="21">
        <v>10</v>
      </c>
      <c r="L12" s="5">
        <f t="shared" si="0"/>
        <v>25</v>
      </c>
      <c r="M12" s="378" t="s">
        <v>42</v>
      </c>
      <c r="N12" s="17">
        <f t="shared" si="1"/>
        <v>27135</v>
      </c>
      <c r="O12" s="5">
        <f t="shared" si="2"/>
        <v>25</v>
      </c>
      <c r="P12" s="378" t="s">
        <v>42</v>
      </c>
      <c r="Q12" s="143">
        <v>28553</v>
      </c>
    </row>
    <row r="13" spans="8:17" ht="13.5" customHeight="1" thickTop="1">
      <c r="H13" s="5">
        <v>24</v>
      </c>
      <c r="I13" s="378" t="s">
        <v>41</v>
      </c>
      <c r="J13" s="17">
        <v>24642</v>
      </c>
      <c r="K13" s="180"/>
      <c r="L13" s="128"/>
      <c r="M13" s="128"/>
      <c r="N13" s="181"/>
      <c r="O13" s="1"/>
      <c r="P13" s="268" t="s">
        <v>121</v>
      </c>
      <c r="Q13" s="269">
        <v>781421</v>
      </c>
    </row>
    <row r="14" spans="2:15" ht="13.5" customHeight="1">
      <c r="B14" s="26"/>
      <c r="H14" s="5">
        <v>17</v>
      </c>
      <c r="I14" s="378" t="s">
        <v>34</v>
      </c>
      <c r="J14" s="17">
        <v>23063</v>
      </c>
      <c r="K14" s="180"/>
      <c r="L14" s="33"/>
      <c r="N14" t="s">
        <v>91</v>
      </c>
      <c r="O14"/>
    </row>
    <row r="15" spans="8:17" ht="13.5" customHeight="1">
      <c r="H15" s="5">
        <v>3</v>
      </c>
      <c r="I15" s="378" t="s">
        <v>22</v>
      </c>
      <c r="J15" s="17">
        <v>18005</v>
      </c>
      <c r="K15" s="180"/>
      <c r="L15" s="33"/>
      <c r="M15" s="1" t="s">
        <v>133</v>
      </c>
      <c r="N15" s="19"/>
      <c r="O15"/>
      <c r="P15" t="s">
        <v>134</v>
      </c>
      <c r="Q15" s="141" t="s">
        <v>99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78" t="s">
        <v>32</v>
      </c>
      <c r="J16" s="17">
        <v>16781</v>
      </c>
      <c r="K16" s="180"/>
      <c r="L16" s="5">
        <f>SUM(L3)</f>
        <v>26</v>
      </c>
      <c r="M16" s="17">
        <f>SUM(N3)</f>
        <v>166312</v>
      </c>
      <c r="N16" s="378" t="s">
        <v>43</v>
      </c>
      <c r="O16" s="5">
        <f>SUM(O3)</f>
        <v>26</v>
      </c>
      <c r="P16" s="17">
        <f>SUM(M16)</f>
        <v>166312</v>
      </c>
      <c r="Q16" s="142">
        <v>163596</v>
      </c>
      <c r="R16" s="129"/>
    </row>
    <row r="17" spans="2:19" ht="13.5" customHeight="1">
      <c r="B17" s="1"/>
      <c r="C17" s="19"/>
      <c r="D17" s="1"/>
      <c r="E17" s="24"/>
      <c r="F17" s="1"/>
      <c r="H17" s="5">
        <v>2</v>
      </c>
      <c r="I17" s="378" t="s">
        <v>6</v>
      </c>
      <c r="J17" s="17">
        <v>14645</v>
      </c>
      <c r="K17" s="180"/>
      <c r="L17" s="5">
        <f aca="true" t="shared" si="3" ref="L17:L25">SUM(L4)</f>
        <v>33</v>
      </c>
      <c r="M17" s="17">
        <f aca="true" t="shared" si="4" ref="M17:M25">SUM(N4)</f>
        <v>114339</v>
      </c>
      <c r="N17" s="378" t="s">
        <v>0</v>
      </c>
      <c r="O17" s="5">
        <f aca="true" t="shared" si="5" ref="O17:O25">SUM(O4)</f>
        <v>33</v>
      </c>
      <c r="P17" s="17">
        <f aca="true" t="shared" si="6" ref="P17:P25">SUM(M17)</f>
        <v>114339</v>
      </c>
      <c r="Q17" s="142">
        <v>101897</v>
      </c>
      <c r="R17" s="129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78" t="s">
        <v>51</v>
      </c>
      <c r="J18" s="17">
        <v>5207</v>
      </c>
      <c r="K18" s="180"/>
      <c r="L18" s="5">
        <f t="shared" si="3"/>
        <v>16</v>
      </c>
      <c r="M18" s="17">
        <f t="shared" si="4"/>
        <v>110274</v>
      </c>
      <c r="N18" s="378" t="s">
        <v>3</v>
      </c>
      <c r="O18" s="5">
        <f t="shared" si="5"/>
        <v>16</v>
      </c>
      <c r="P18" s="17">
        <f t="shared" si="6"/>
        <v>110274</v>
      </c>
      <c r="Q18" s="142">
        <v>109062</v>
      </c>
      <c r="R18" s="129"/>
      <c r="S18" s="208"/>
    </row>
    <row r="19" spans="2:19" ht="13.5" customHeight="1">
      <c r="B19" s="1"/>
      <c r="C19" s="19"/>
      <c r="D19" s="1"/>
      <c r="E19" s="24"/>
      <c r="F19" s="1"/>
      <c r="H19" s="5">
        <v>22</v>
      </c>
      <c r="I19" s="378" t="s">
        <v>39</v>
      </c>
      <c r="J19" s="17">
        <v>4800</v>
      </c>
      <c r="L19" s="5">
        <f t="shared" si="3"/>
        <v>40</v>
      </c>
      <c r="M19" s="17">
        <f t="shared" si="4"/>
        <v>44535</v>
      </c>
      <c r="N19" s="379" t="s">
        <v>230</v>
      </c>
      <c r="O19" s="5">
        <f t="shared" si="5"/>
        <v>40</v>
      </c>
      <c r="P19" s="17">
        <f t="shared" si="6"/>
        <v>44535</v>
      </c>
      <c r="Q19" s="142">
        <v>46110</v>
      </c>
      <c r="R19" s="129"/>
      <c r="S19" s="241"/>
    </row>
    <row r="20" spans="2:19" ht="13.5" customHeight="1">
      <c r="B20" s="25"/>
      <c r="C20" s="19"/>
      <c r="D20" s="1"/>
      <c r="E20" s="24"/>
      <c r="F20" s="1"/>
      <c r="G20" s="1"/>
      <c r="H20" s="5">
        <v>12</v>
      </c>
      <c r="I20" s="378" t="s">
        <v>31</v>
      </c>
      <c r="J20" s="17">
        <v>4696</v>
      </c>
      <c r="L20" s="5">
        <f t="shared" si="3"/>
        <v>34</v>
      </c>
      <c r="M20" s="17">
        <f t="shared" si="4"/>
        <v>42534</v>
      </c>
      <c r="N20" s="378" t="s">
        <v>1</v>
      </c>
      <c r="O20" s="5">
        <f t="shared" si="5"/>
        <v>34</v>
      </c>
      <c r="P20" s="17">
        <f t="shared" si="6"/>
        <v>42534</v>
      </c>
      <c r="Q20" s="142">
        <v>49047</v>
      </c>
      <c r="R20" s="129"/>
      <c r="S20" s="241"/>
    </row>
    <row r="21" spans="2:19" ht="13.5" customHeight="1">
      <c r="B21" s="25"/>
      <c r="C21" s="19"/>
      <c r="D21" s="1"/>
      <c r="E21" s="24"/>
      <c r="F21" s="1"/>
      <c r="H21" s="5">
        <v>30</v>
      </c>
      <c r="I21" s="378" t="s">
        <v>47</v>
      </c>
      <c r="J21" s="17">
        <v>4522</v>
      </c>
      <c r="L21" s="5">
        <f t="shared" si="3"/>
        <v>38</v>
      </c>
      <c r="M21" s="17">
        <f t="shared" si="4"/>
        <v>32800</v>
      </c>
      <c r="N21" s="378" t="s">
        <v>52</v>
      </c>
      <c r="O21" s="5">
        <f t="shared" si="5"/>
        <v>38</v>
      </c>
      <c r="P21" s="17">
        <f t="shared" si="6"/>
        <v>32800</v>
      </c>
      <c r="Q21" s="142">
        <v>36976</v>
      </c>
      <c r="R21" s="129"/>
      <c r="S21" s="35"/>
    </row>
    <row r="22" spans="2:18" ht="13.5" customHeight="1">
      <c r="B22" s="1"/>
      <c r="C22" s="19"/>
      <c r="D22" s="1"/>
      <c r="E22" s="24"/>
      <c r="F22" s="1"/>
      <c r="H22" s="5">
        <v>1</v>
      </c>
      <c r="I22" s="378" t="s">
        <v>4</v>
      </c>
      <c r="J22" s="17">
        <v>4372</v>
      </c>
      <c r="K22" s="19"/>
      <c r="L22" s="5">
        <f t="shared" si="3"/>
        <v>31</v>
      </c>
      <c r="M22" s="17">
        <f t="shared" si="4"/>
        <v>31540</v>
      </c>
      <c r="N22" s="378" t="s">
        <v>123</v>
      </c>
      <c r="O22" s="5">
        <f t="shared" si="5"/>
        <v>31</v>
      </c>
      <c r="P22" s="17">
        <f t="shared" si="6"/>
        <v>31540</v>
      </c>
      <c r="Q22" s="142">
        <v>31210</v>
      </c>
      <c r="R22" s="129"/>
    </row>
    <row r="23" spans="2:19" ht="13.5" customHeight="1">
      <c r="B23" s="25"/>
      <c r="C23" s="19"/>
      <c r="D23" s="1"/>
      <c r="E23" s="24"/>
      <c r="F23" s="1"/>
      <c r="H23" s="5">
        <v>15</v>
      </c>
      <c r="I23" s="378" t="s">
        <v>33</v>
      </c>
      <c r="J23" s="17">
        <v>4163</v>
      </c>
      <c r="K23" s="19"/>
      <c r="L23" s="5">
        <f t="shared" si="3"/>
        <v>13</v>
      </c>
      <c r="M23" s="17">
        <f t="shared" si="4"/>
        <v>28211</v>
      </c>
      <c r="N23" s="378" t="s">
        <v>7</v>
      </c>
      <c r="O23" s="5">
        <f t="shared" si="5"/>
        <v>13</v>
      </c>
      <c r="P23" s="17">
        <f t="shared" si="6"/>
        <v>28211</v>
      </c>
      <c r="Q23" s="142">
        <v>43530</v>
      </c>
      <c r="R23" s="129"/>
      <c r="S23" s="59"/>
    </row>
    <row r="24" spans="2:19" ht="13.5" customHeight="1">
      <c r="B24" s="1"/>
      <c r="C24" s="19"/>
      <c r="D24" s="1"/>
      <c r="E24" s="24"/>
      <c r="F24" s="1"/>
      <c r="H24" s="5">
        <v>9</v>
      </c>
      <c r="I24" s="378" t="s">
        <v>28</v>
      </c>
      <c r="J24" s="17">
        <v>4070</v>
      </c>
      <c r="K24" s="19"/>
      <c r="L24" s="5">
        <f t="shared" si="3"/>
        <v>36</v>
      </c>
      <c r="M24" s="17">
        <f t="shared" si="4"/>
        <v>27564</v>
      </c>
      <c r="N24" s="378" t="s">
        <v>5</v>
      </c>
      <c r="O24" s="5">
        <f t="shared" si="5"/>
        <v>36</v>
      </c>
      <c r="P24" s="17">
        <f t="shared" si="6"/>
        <v>27564</v>
      </c>
      <c r="Q24" s="142">
        <v>29770</v>
      </c>
      <c r="R24" s="129"/>
      <c r="S24" s="208"/>
    </row>
    <row r="25" spans="2:20" ht="13.5" customHeight="1" thickBot="1">
      <c r="B25" s="1"/>
      <c r="C25" s="19"/>
      <c r="D25" s="1"/>
      <c r="E25" s="24"/>
      <c r="F25" s="1"/>
      <c r="H25" s="5">
        <v>35</v>
      </c>
      <c r="I25" s="378" t="s">
        <v>50</v>
      </c>
      <c r="J25" s="17">
        <v>3338</v>
      </c>
      <c r="K25" s="19"/>
      <c r="L25" s="18">
        <f t="shared" si="3"/>
        <v>25</v>
      </c>
      <c r="M25" s="210">
        <f t="shared" si="4"/>
        <v>27135</v>
      </c>
      <c r="N25" s="378" t="s">
        <v>42</v>
      </c>
      <c r="O25" s="18">
        <f t="shared" si="5"/>
        <v>25</v>
      </c>
      <c r="P25" s="210">
        <f t="shared" si="6"/>
        <v>27135</v>
      </c>
      <c r="Q25" s="142">
        <v>20061</v>
      </c>
      <c r="R25" s="248" t="s">
        <v>117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19</v>
      </c>
      <c r="I26" s="378" t="s">
        <v>36</v>
      </c>
      <c r="J26" s="17">
        <v>2681</v>
      </c>
      <c r="K26" s="19"/>
      <c r="L26" s="211"/>
      <c r="M26" s="380">
        <f>SUM(J43-(M16+M17+M18+M19+M20+M21+M22+M23+M24+M25))</f>
        <v>146658</v>
      </c>
      <c r="N26" s="381" t="s">
        <v>59</v>
      </c>
      <c r="O26" s="212"/>
      <c r="P26" s="380">
        <f>SUM(M26)</f>
        <v>146658</v>
      </c>
      <c r="Q26" s="380">
        <f>SUM(R26-(Q16+Q17+Q18+Q19+Q20+Q21+Q22+Q23+Q24+Q25))</f>
        <v>144223</v>
      </c>
      <c r="R26" s="280">
        <v>775482</v>
      </c>
      <c r="T26" s="35"/>
    </row>
    <row r="27" spans="8:16" ht="13.5" customHeight="1">
      <c r="H27" s="5">
        <v>39</v>
      </c>
      <c r="I27" s="378" t="s">
        <v>53</v>
      </c>
      <c r="J27" s="17">
        <v>2335</v>
      </c>
      <c r="K27" s="19"/>
      <c r="M27" s="67" t="s">
        <v>155</v>
      </c>
      <c r="N27" s="67"/>
      <c r="O27" s="193"/>
      <c r="P27" s="194" t="s">
        <v>156</v>
      </c>
    </row>
    <row r="28" spans="8:16" ht="13.5" customHeight="1">
      <c r="H28" s="5">
        <v>21</v>
      </c>
      <c r="I28" s="378" t="s">
        <v>38</v>
      </c>
      <c r="J28" s="17">
        <v>1751</v>
      </c>
      <c r="K28" s="19"/>
      <c r="M28" s="143">
        <f>SUM(Q3)</f>
        <v>156247</v>
      </c>
      <c r="N28" s="378" t="s">
        <v>43</v>
      </c>
      <c r="O28" s="5">
        <f>SUM(L3)</f>
        <v>26</v>
      </c>
      <c r="P28" s="143">
        <f>SUM(Q3)</f>
        <v>156247</v>
      </c>
    </row>
    <row r="29" spans="8:16" ht="13.5" customHeight="1">
      <c r="H29" s="5">
        <v>29</v>
      </c>
      <c r="I29" s="378" t="s">
        <v>46</v>
      </c>
      <c r="J29" s="17">
        <v>1672</v>
      </c>
      <c r="K29" s="19"/>
      <c r="M29" s="143">
        <f aca="true" t="shared" si="7" ref="M29:M37">SUM(Q4)</f>
        <v>111866</v>
      </c>
      <c r="N29" s="378" t="s">
        <v>0</v>
      </c>
      <c r="O29" s="5">
        <f aca="true" t="shared" si="8" ref="O29:O37">SUM(L4)</f>
        <v>33</v>
      </c>
      <c r="P29" s="143">
        <f aca="true" t="shared" si="9" ref="P29:P37">SUM(Q4)</f>
        <v>111866</v>
      </c>
    </row>
    <row r="30" spans="8:16" ht="13.5" customHeight="1">
      <c r="H30" s="5">
        <v>23</v>
      </c>
      <c r="I30" s="378" t="s">
        <v>40</v>
      </c>
      <c r="J30" s="17">
        <v>1184</v>
      </c>
      <c r="K30" s="19"/>
      <c r="M30" s="143">
        <f t="shared" si="7"/>
        <v>111314</v>
      </c>
      <c r="N30" s="378" t="s">
        <v>3</v>
      </c>
      <c r="O30" s="5">
        <f t="shared" si="8"/>
        <v>16</v>
      </c>
      <c r="P30" s="143">
        <f t="shared" si="9"/>
        <v>111314</v>
      </c>
    </row>
    <row r="31" spans="8:16" ht="13.5" customHeight="1">
      <c r="H31" s="5">
        <v>4</v>
      </c>
      <c r="I31" s="378" t="s">
        <v>23</v>
      </c>
      <c r="J31" s="17">
        <v>1032</v>
      </c>
      <c r="K31" s="19"/>
      <c r="M31" s="143">
        <f t="shared" si="7"/>
        <v>58395</v>
      </c>
      <c r="N31" s="379" t="s">
        <v>230</v>
      </c>
      <c r="O31" s="5">
        <f t="shared" si="8"/>
        <v>40</v>
      </c>
      <c r="P31" s="143">
        <f t="shared" si="9"/>
        <v>58395</v>
      </c>
    </row>
    <row r="32" spans="8:19" ht="13.5" customHeight="1">
      <c r="H32" s="5">
        <v>18</v>
      </c>
      <c r="I32" s="378" t="s">
        <v>35</v>
      </c>
      <c r="J32" s="17">
        <v>859</v>
      </c>
      <c r="K32" s="19"/>
      <c r="M32" s="143">
        <f t="shared" si="7"/>
        <v>61018</v>
      </c>
      <c r="N32" s="378" t="s">
        <v>1</v>
      </c>
      <c r="O32" s="5">
        <f t="shared" si="8"/>
        <v>34</v>
      </c>
      <c r="P32" s="143">
        <f t="shared" si="9"/>
        <v>61018</v>
      </c>
      <c r="S32" s="14"/>
    </row>
    <row r="33" spans="8:20" ht="13.5" customHeight="1">
      <c r="H33" s="5">
        <v>6</v>
      </c>
      <c r="I33" s="378" t="s">
        <v>25</v>
      </c>
      <c r="J33" s="17">
        <v>727</v>
      </c>
      <c r="K33" s="19"/>
      <c r="M33" s="143">
        <f t="shared" si="7"/>
        <v>22274</v>
      </c>
      <c r="N33" s="378" t="s">
        <v>52</v>
      </c>
      <c r="O33" s="5">
        <f t="shared" si="8"/>
        <v>38</v>
      </c>
      <c r="P33" s="143">
        <f t="shared" si="9"/>
        <v>22274</v>
      </c>
      <c r="S33" s="35"/>
      <c r="T33" s="35"/>
    </row>
    <row r="34" spans="8:20" ht="13.5" customHeight="1">
      <c r="H34" s="5">
        <v>32</v>
      </c>
      <c r="I34" s="378" t="s">
        <v>49</v>
      </c>
      <c r="J34" s="17">
        <v>588</v>
      </c>
      <c r="K34" s="19"/>
      <c r="M34" s="143">
        <f t="shared" si="7"/>
        <v>31707</v>
      </c>
      <c r="N34" s="378" t="s">
        <v>123</v>
      </c>
      <c r="O34" s="5">
        <f t="shared" si="8"/>
        <v>31</v>
      </c>
      <c r="P34" s="143">
        <f t="shared" si="9"/>
        <v>31707</v>
      </c>
      <c r="S34" s="35"/>
      <c r="T34" s="35"/>
    </row>
    <row r="35" spans="8:19" ht="13.5" customHeight="1">
      <c r="H35" s="5">
        <v>20</v>
      </c>
      <c r="I35" s="378" t="s">
        <v>37</v>
      </c>
      <c r="J35" s="17">
        <v>480</v>
      </c>
      <c r="K35" s="19"/>
      <c r="M35" s="143">
        <f t="shared" si="7"/>
        <v>23659</v>
      </c>
      <c r="N35" s="378" t="s">
        <v>7</v>
      </c>
      <c r="O35" s="5">
        <f t="shared" si="8"/>
        <v>13</v>
      </c>
      <c r="P35" s="143">
        <f t="shared" si="9"/>
        <v>23659</v>
      </c>
      <c r="S35" s="35"/>
    </row>
    <row r="36" spans="8:19" ht="13.5" customHeight="1">
      <c r="H36" s="5">
        <v>10</v>
      </c>
      <c r="I36" s="378" t="s">
        <v>29</v>
      </c>
      <c r="J36" s="17">
        <v>399</v>
      </c>
      <c r="K36" s="19"/>
      <c r="M36" s="143">
        <f t="shared" si="7"/>
        <v>32782</v>
      </c>
      <c r="N36" s="378" t="s">
        <v>5</v>
      </c>
      <c r="O36" s="5">
        <f t="shared" si="8"/>
        <v>36</v>
      </c>
      <c r="P36" s="143">
        <f t="shared" si="9"/>
        <v>32782</v>
      </c>
      <c r="S36" s="35"/>
    </row>
    <row r="37" spans="8:19" ht="13.5" customHeight="1" thickBot="1">
      <c r="H37" s="5">
        <v>28</v>
      </c>
      <c r="I37" s="378" t="s">
        <v>45</v>
      </c>
      <c r="J37" s="17">
        <v>271</v>
      </c>
      <c r="K37" s="19"/>
      <c r="M37" s="209">
        <f t="shared" si="7"/>
        <v>28553</v>
      </c>
      <c r="N37" s="378" t="s">
        <v>42</v>
      </c>
      <c r="O37" s="18">
        <f t="shared" si="8"/>
        <v>25</v>
      </c>
      <c r="P37" s="209">
        <f t="shared" si="9"/>
        <v>28553</v>
      </c>
      <c r="S37" s="35"/>
    </row>
    <row r="38" spans="7:21" ht="13.5" customHeight="1" thickTop="1">
      <c r="G38" s="23"/>
      <c r="H38" s="5">
        <v>11</v>
      </c>
      <c r="I38" s="378" t="s">
        <v>30</v>
      </c>
      <c r="J38" s="17">
        <v>254</v>
      </c>
      <c r="K38" s="19"/>
      <c r="M38" s="213">
        <f>SUM(Q13-(Q3+Q4+Q5+Q6+Q7+Q8+Q9+Q10+Q11+Q12))</f>
        <v>143606</v>
      </c>
      <c r="N38" s="211" t="s">
        <v>59</v>
      </c>
      <c r="O38" s="214"/>
      <c r="P38" s="215">
        <f>SUM(M38)</f>
        <v>143606</v>
      </c>
      <c r="U38" s="35"/>
    </row>
    <row r="39" spans="8:16" ht="13.5" customHeight="1">
      <c r="H39" s="5">
        <v>27</v>
      </c>
      <c r="I39" s="378" t="s">
        <v>44</v>
      </c>
      <c r="J39" s="17">
        <v>96</v>
      </c>
      <c r="K39" s="19"/>
      <c r="P39" s="35"/>
    </row>
    <row r="40" spans="8:11" ht="13.5" customHeight="1">
      <c r="H40" s="5">
        <v>5</v>
      </c>
      <c r="I40" s="378" t="s">
        <v>24</v>
      </c>
      <c r="J40" s="144">
        <v>25</v>
      </c>
      <c r="K40" s="19"/>
    </row>
    <row r="41" spans="8:11" ht="13.5" customHeight="1">
      <c r="H41" s="5">
        <v>7</v>
      </c>
      <c r="I41" s="378" t="s">
        <v>26</v>
      </c>
      <c r="J41" s="17">
        <v>0</v>
      </c>
      <c r="K41" s="19"/>
    </row>
    <row r="42" spans="8:11" ht="13.5" customHeight="1">
      <c r="H42" s="5">
        <v>8</v>
      </c>
      <c r="I42" s="378" t="s">
        <v>27</v>
      </c>
      <c r="J42" s="267">
        <v>0</v>
      </c>
      <c r="K42" s="19"/>
    </row>
    <row r="43" spans="8:10" ht="13.5" customHeight="1">
      <c r="H43" s="1"/>
      <c r="I43" s="40" t="s">
        <v>244</v>
      </c>
      <c r="J43" s="175">
        <f>SUM(J3:J42)</f>
        <v>771902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8" t="s">
        <v>140</v>
      </c>
      <c r="D52" s="88" t="s">
        <v>141</v>
      </c>
      <c r="E52" s="31" t="s">
        <v>57</v>
      </c>
      <c r="F52" s="30" t="s">
        <v>56</v>
      </c>
      <c r="G52" s="30" t="s">
        <v>54</v>
      </c>
      <c r="I52" s="387"/>
    </row>
    <row r="53" spans="1:9" ht="13.5" customHeight="1">
      <c r="A53" s="13">
        <v>1</v>
      </c>
      <c r="B53" s="378" t="s">
        <v>43</v>
      </c>
      <c r="C53" s="17">
        <f aca="true" t="shared" si="10" ref="C53:C62">SUM(J3)</f>
        <v>166312</v>
      </c>
      <c r="D53" s="144">
        <f aca="true" t="shared" si="11" ref="D53:D62">SUM(Q3)</f>
        <v>156247</v>
      </c>
      <c r="E53" s="140">
        <f aca="true" t="shared" si="12" ref="E53:E62">SUM(P16/Q16*100)</f>
        <v>101.66018729064281</v>
      </c>
      <c r="F53" s="27">
        <f aca="true" t="shared" si="13" ref="F53:F63">SUM(C53/D53*100)</f>
        <v>106.44172368109469</v>
      </c>
      <c r="G53" s="28"/>
      <c r="I53" s="387"/>
    </row>
    <row r="54" spans="1:9" ht="13.5" customHeight="1">
      <c r="A54" s="13">
        <v>2</v>
      </c>
      <c r="B54" s="378" t="s">
        <v>0</v>
      </c>
      <c r="C54" s="17">
        <f t="shared" si="10"/>
        <v>114339</v>
      </c>
      <c r="D54" s="144">
        <f t="shared" si="11"/>
        <v>111866</v>
      </c>
      <c r="E54" s="140">
        <f t="shared" si="12"/>
        <v>112.21036929448364</v>
      </c>
      <c r="F54" s="27">
        <f t="shared" si="13"/>
        <v>102.21068063576064</v>
      </c>
      <c r="G54" s="28"/>
      <c r="I54" s="387"/>
    </row>
    <row r="55" spans="1:9" ht="13.5" customHeight="1">
      <c r="A55" s="13">
        <v>3</v>
      </c>
      <c r="B55" s="378" t="s">
        <v>3</v>
      </c>
      <c r="C55" s="17">
        <f t="shared" si="10"/>
        <v>110274</v>
      </c>
      <c r="D55" s="144">
        <f t="shared" si="11"/>
        <v>111314</v>
      </c>
      <c r="E55" s="140">
        <f t="shared" si="12"/>
        <v>101.11129449304066</v>
      </c>
      <c r="F55" s="27">
        <f t="shared" si="13"/>
        <v>99.065706020806</v>
      </c>
      <c r="G55" s="28"/>
      <c r="I55" s="387"/>
    </row>
    <row r="56" spans="1:9" ht="13.5" customHeight="1">
      <c r="A56" s="13">
        <v>4</v>
      </c>
      <c r="B56" s="379" t="s">
        <v>230</v>
      </c>
      <c r="C56" s="17">
        <f t="shared" si="10"/>
        <v>44535</v>
      </c>
      <c r="D56" s="144">
        <f t="shared" si="11"/>
        <v>58395</v>
      </c>
      <c r="E56" s="140">
        <f t="shared" si="12"/>
        <v>96.58425504229018</v>
      </c>
      <c r="F56" s="27">
        <f t="shared" si="13"/>
        <v>76.26509118931415</v>
      </c>
      <c r="G56" s="28"/>
      <c r="I56" s="387"/>
    </row>
    <row r="57" spans="1:16" ht="13.5" customHeight="1">
      <c r="A57" s="13">
        <v>5</v>
      </c>
      <c r="B57" s="378" t="s">
        <v>1</v>
      </c>
      <c r="C57" s="17">
        <f t="shared" si="10"/>
        <v>42534</v>
      </c>
      <c r="D57" s="144">
        <f t="shared" si="11"/>
        <v>61018</v>
      </c>
      <c r="E57" s="140">
        <f t="shared" si="12"/>
        <v>86.72090036087835</v>
      </c>
      <c r="F57" s="27">
        <f t="shared" si="13"/>
        <v>69.70729948539775</v>
      </c>
      <c r="G57" s="28"/>
      <c r="I57" s="387"/>
      <c r="P57" s="35"/>
    </row>
    <row r="58" spans="1:7" ht="13.5" customHeight="1">
      <c r="A58" s="13">
        <v>6</v>
      </c>
      <c r="B58" s="378" t="s">
        <v>52</v>
      </c>
      <c r="C58" s="17">
        <f t="shared" si="10"/>
        <v>32800</v>
      </c>
      <c r="D58" s="144">
        <f t="shared" si="11"/>
        <v>22274</v>
      </c>
      <c r="E58" s="140">
        <f t="shared" si="12"/>
        <v>88.70618779749026</v>
      </c>
      <c r="F58" s="27">
        <f t="shared" si="13"/>
        <v>147.25689144293796</v>
      </c>
      <c r="G58" s="28"/>
    </row>
    <row r="59" spans="1:7" ht="13.5" customHeight="1">
      <c r="A59" s="13">
        <v>7</v>
      </c>
      <c r="B59" s="378" t="s">
        <v>123</v>
      </c>
      <c r="C59" s="17">
        <f t="shared" si="10"/>
        <v>31540</v>
      </c>
      <c r="D59" s="144">
        <f t="shared" si="11"/>
        <v>31707</v>
      </c>
      <c r="E59" s="140">
        <f t="shared" si="12"/>
        <v>101.05735341236783</v>
      </c>
      <c r="F59" s="27">
        <f t="shared" si="13"/>
        <v>99.47330242533195</v>
      </c>
      <c r="G59" s="28"/>
    </row>
    <row r="60" spans="1:7" ht="13.5" customHeight="1">
      <c r="A60" s="13">
        <v>8</v>
      </c>
      <c r="B60" s="378" t="s">
        <v>7</v>
      </c>
      <c r="C60" s="17">
        <f t="shared" si="10"/>
        <v>28211</v>
      </c>
      <c r="D60" s="144">
        <f t="shared" si="11"/>
        <v>23659</v>
      </c>
      <c r="E60" s="140">
        <f t="shared" si="12"/>
        <v>64.80817826786125</v>
      </c>
      <c r="F60" s="27">
        <f t="shared" si="13"/>
        <v>119.24003550445919</v>
      </c>
      <c r="G60" s="28"/>
    </row>
    <row r="61" spans="1:7" ht="13.5" customHeight="1">
      <c r="A61" s="13">
        <v>9</v>
      </c>
      <c r="B61" s="378" t="s">
        <v>5</v>
      </c>
      <c r="C61" s="17">
        <f t="shared" si="10"/>
        <v>27564</v>
      </c>
      <c r="D61" s="144">
        <f t="shared" si="11"/>
        <v>32782</v>
      </c>
      <c r="E61" s="140">
        <f t="shared" si="12"/>
        <v>92.58985555928787</v>
      </c>
      <c r="F61" s="27">
        <f t="shared" si="13"/>
        <v>84.08272832652065</v>
      </c>
      <c r="G61" s="28"/>
    </row>
    <row r="62" spans="1:7" ht="13.5" customHeight="1" thickBot="1">
      <c r="A62" s="249">
        <v>10</v>
      </c>
      <c r="B62" s="378" t="s">
        <v>42</v>
      </c>
      <c r="C62" s="210">
        <f t="shared" si="10"/>
        <v>27135</v>
      </c>
      <c r="D62" s="250">
        <f t="shared" si="11"/>
        <v>28553</v>
      </c>
      <c r="E62" s="251">
        <f t="shared" si="12"/>
        <v>135.26244952893674</v>
      </c>
      <c r="F62" s="252">
        <f t="shared" si="13"/>
        <v>95.03379679893531</v>
      </c>
      <c r="G62" s="253"/>
    </row>
    <row r="63" spans="1:7" ht="13.5" customHeight="1" thickTop="1">
      <c r="A63" s="211"/>
      <c r="B63" s="254" t="s">
        <v>118</v>
      </c>
      <c r="C63" s="255">
        <f>SUM(J43)</f>
        <v>771902</v>
      </c>
      <c r="D63" s="255">
        <f>SUM(Q13)</f>
        <v>781421</v>
      </c>
      <c r="E63" s="256">
        <f>SUM(C63/R26*100)</f>
        <v>99.53835163163039</v>
      </c>
      <c r="F63" s="257">
        <f t="shared" si="13"/>
        <v>98.78183463203574</v>
      </c>
      <c r="G63" s="211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50390625" style="67" customWidth="1"/>
    <col min="10" max="10" width="16.875" style="0" customWidth="1"/>
    <col min="11" max="11" width="5.125" style="0" customWidth="1"/>
    <col min="12" max="12" width="18.375" style="0" customWidth="1"/>
    <col min="13" max="13" width="10.25390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78" t="s">
        <v>105</v>
      </c>
      <c r="J1" t="s">
        <v>73</v>
      </c>
      <c r="R1" s="182"/>
    </row>
    <row r="2" spans="8:30" ht="13.5">
      <c r="H2" s="145" t="s">
        <v>102</v>
      </c>
      <c r="R2" s="65"/>
      <c r="S2" s="18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232</v>
      </c>
      <c r="I3" s="135"/>
      <c r="J3" s="11"/>
      <c r="K3" s="5"/>
      <c r="L3" s="281" t="s">
        <v>137</v>
      </c>
      <c r="M3" s="1"/>
      <c r="N3" s="148"/>
      <c r="O3" s="148"/>
      <c r="S3" s="33"/>
      <c r="T3" s="33"/>
      <c r="U3" s="33"/>
    </row>
    <row r="4" spans="8:21" ht="13.5">
      <c r="H4" s="60">
        <v>21650</v>
      </c>
      <c r="I4" s="135">
        <v>16</v>
      </c>
      <c r="J4" s="15" t="s">
        <v>3</v>
      </c>
      <c r="K4" s="219">
        <f>SUM(I4)</f>
        <v>16</v>
      </c>
      <c r="L4" s="406">
        <v>22180</v>
      </c>
      <c r="M4" s="63"/>
      <c r="N4" s="149"/>
      <c r="O4" s="149"/>
      <c r="S4" s="33"/>
      <c r="T4" s="33"/>
      <c r="U4" s="33"/>
    </row>
    <row r="5" spans="8:21" ht="13.5">
      <c r="H5" s="61">
        <v>21145</v>
      </c>
      <c r="I5" s="135">
        <v>26</v>
      </c>
      <c r="J5" s="15" t="s">
        <v>43</v>
      </c>
      <c r="K5" s="219">
        <f aca="true" t="shared" si="0" ref="K5:K13">SUM(I5)</f>
        <v>26</v>
      </c>
      <c r="L5" s="407">
        <v>13710</v>
      </c>
      <c r="M5" s="63"/>
      <c r="N5" s="149"/>
      <c r="O5" s="149"/>
      <c r="S5" s="33"/>
      <c r="T5" s="33"/>
      <c r="U5" s="33"/>
    </row>
    <row r="6" spans="8:21" ht="13.5">
      <c r="H6" s="146">
        <v>9957</v>
      </c>
      <c r="I6" s="135">
        <v>33</v>
      </c>
      <c r="J6" s="15" t="s">
        <v>0</v>
      </c>
      <c r="K6" s="219">
        <f t="shared" si="0"/>
        <v>33</v>
      </c>
      <c r="L6" s="407">
        <v>11846</v>
      </c>
      <c r="M6" s="63"/>
      <c r="N6" s="149"/>
      <c r="O6" s="149"/>
      <c r="S6" s="33"/>
      <c r="T6" s="33"/>
      <c r="U6" s="33"/>
    </row>
    <row r="7" spans="8:21" ht="13.5">
      <c r="H7" s="146">
        <v>7860</v>
      </c>
      <c r="I7" s="135">
        <v>14</v>
      </c>
      <c r="J7" s="15" t="s">
        <v>32</v>
      </c>
      <c r="K7" s="219">
        <f t="shared" si="0"/>
        <v>14</v>
      </c>
      <c r="L7" s="407">
        <v>4713</v>
      </c>
      <c r="M7" s="63"/>
      <c r="N7" s="149"/>
      <c r="O7" s="149"/>
      <c r="S7" s="33"/>
      <c r="T7" s="33"/>
      <c r="U7" s="33"/>
    </row>
    <row r="8" spans="8:21" ht="13.5">
      <c r="H8" s="61">
        <v>5933</v>
      </c>
      <c r="I8" s="135">
        <v>38</v>
      </c>
      <c r="J8" s="15" t="s">
        <v>52</v>
      </c>
      <c r="K8" s="219">
        <f t="shared" si="0"/>
        <v>38</v>
      </c>
      <c r="L8" s="407">
        <v>518</v>
      </c>
      <c r="M8" s="63"/>
      <c r="N8" s="149"/>
      <c r="O8" s="149"/>
      <c r="S8" s="33"/>
      <c r="T8" s="33"/>
      <c r="U8" s="33"/>
    </row>
    <row r="9" spans="8:21" ht="13.5">
      <c r="H9" s="146">
        <v>3315</v>
      </c>
      <c r="I9" s="135">
        <v>24</v>
      </c>
      <c r="J9" s="15" t="s">
        <v>41</v>
      </c>
      <c r="K9" s="219">
        <f t="shared" si="0"/>
        <v>24</v>
      </c>
      <c r="L9" s="407">
        <v>2942</v>
      </c>
      <c r="M9" s="63"/>
      <c r="N9" s="149"/>
      <c r="O9" s="149"/>
      <c r="S9" s="33"/>
      <c r="T9" s="33"/>
      <c r="U9" s="33"/>
    </row>
    <row r="10" spans="8:21" ht="13.5">
      <c r="H10" s="61">
        <v>3002</v>
      </c>
      <c r="I10" s="270">
        <v>17</v>
      </c>
      <c r="J10" s="398" t="s">
        <v>34</v>
      </c>
      <c r="K10" s="219">
        <f t="shared" si="0"/>
        <v>17</v>
      </c>
      <c r="L10" s="407">
        <v>5363</v>
      </c>
      <c r="S10" s="33"/>
      <c r="T10" s="33"/>
      <c r="U10" s="33"/>
    </row>
    <row r="11" spans="8:21" ht="13.5">
      <c r="H11" s="60">
        <v>2680</v>
      </c>
      <c r="I11" s="135">
        <v>25</v>
      </c>
      <c r="J11" s="15" t="s">
        <v>42</v>
      </c>
      <c r="K11" s="219">
        <f t="shared" si="0"/>
        <v>25</v>
      </c>
      <c r="L11" s="407">
        <v>3188</v>
      </c>
      <c r="M11" s="63"/>
      <c r="N11" s="149"/>
      <c r="O11" s="149"/>
      <c r="S11" s="33"/>
      <c r="T11" s="33"/>
      <c r="U11" s="33"/>
    </row>
    <row r="12" spans="8:21" ht="13.5">
      <c r="H12" s="403">
        <v>2193</v>
      </c>
      <c r="I12" s="270">
        <v>36</v>
      </c>
      <c r="J12" s="398" t="s">
        <v>5</v>
      </c>
      <c r="K12" s="219">
        <f t="shared" si="0"/>
        <v>36</v>
      </c>
      <c r="L12" s="407">
        <v>1870</v>
      </c>
      <c r="M12" s="63"/>
      <c r="N12" s="149"/>
      <c r="O12" s="149"/>
      <c r="S12" s="33"/>
      <c r="T12" s="33"/>
      <c r="U12" s="33"/>
    </row>
    <row r="13" spans="8:21" ht="14.25" thickBot="1">
      <c r="H13" s="246">
        <v>1384</v>
      </c>
      <c r="I13" s="404">
        <v>40</v>
      </c>
      <c r="J13" s="405" t="s">
        <v>2</v>
      </c>
      <c r="K13" s="219">
        <f t="shared" si="0"/>
        <v>40</v>
      </c>
      <c r="L13" s="407">
        <v>7656</v>
      </c>
      <c r="M13" s="63"/>
      <c r="N13" s="149"/>
      <c r="O13" s="149"/>
      <c r="S13" s="33"/>
      <c r="T13" s="33"/>
      <c r="U13" s="33"/>
    </row>
    <row r="14" spans="8:21" ht="14.25" thickTop="1">
      <c r="H14" s="146">
        <v>884</v>
      </c>
      <c r="I14" s="229">
        <v>37</v>
      </c>
      <c r="J14" s="401" t="s">
        <v>51</v>
      </c>
      <c r="K14" s="188" t="s">
        <v>9</v>
      </c>
      <c r="L14" s="408">
        <v>79812</v>
      </c>
      <c r="S14" s="33"/>
      <c r="T14" s="33"/>
      <c r="U14" s="33"/>
    </row>
    <row r="15" spans="8:21" ht="13.5">
      <c r="H15" s="279">
        <v>722</v>
      </c>
      <c r="I15" s="135">
        <v>18</v>
      </c>
      <c r="J15" s="15" t="s">
        <v>35</v>
      </c>
      <c r="K15" s="70"/>
      <c r="L15" s="1" t="s">
        <v>92</v>
      </c>
      <c r="M15" s="391" t="s">
        <v>245</v>
      </c>
      <c r="N15" s="59" t="s">
        <v>122</v>
      </c>
      <c r="S15" s="33"/>
      <c r="T15" s="33"/>
      <c r="U15" s="33"/>
    </row>
    <row r="16" spans="8:21" ht="13.5">
      <c r="H16" s="146">
        <v>480</v>
      </c>
      <c r="I16" s="135">
        <v>15</v>
      </c>
      <c r="J16" s="15" t="s">
        <v>33</v>
      </c>
      <c r="K16" s="219">
        <f>SUM(I4)</f>
        <v>16</v>
      </c>
      <c r="L16" s="15" t="s">
        <v>3</v>
      </c>
      <c r="M16" s="157">
        <v>21870</v>
      </c>
      <c r="N16" s="390">
        <f>SUM(H4)</f>
        <v>21650</v>
      </c>
      <c r="O16" s="63"/>
      <c r="P16" s="23"/>
      <c r="S16" s="33"/>
      <c r="T16" s="33"/>
      <c r="U16" s="33"/>
    </row>
    <row r="17" spans="8:21" ht="13.5">
      <c r="H17" s="61">
        <v>474</v>
      </c>
      <c r="I17" s="135">
        <v>34</v>
      </c>
      <c r="J17" s="15" t="s">
        <v>1</v>
      </c>
      <c r="K17" s="219">
        <f aca="true" t="shared" si="1" ref="K17:K25">SUM(I5)</f>
        <v>26</v>
      </c>
      <c r="L17" s="15" t="s">
        <v>43</v>
      </c>
      <c r="M17" s="158">
        <v>22540</v>
      </c>
      <c r="N17" s="390">
        <f aca="true" t="shared" si="2" ref="N17:N25">SUM(H5)</f>
        <v>21145</v>
      </c>
      <c r="O17" s="63"/>
      <c r="P17" s="23"/>
      <c r="S17" s="33"/>
      <c r="T17" s="33"/>
      <c r="U17" s="33"/>
    </row>
    <row r="18" spans="8:21" ht="13.5">
      <c r="H18" s="230">
        <v>394</v>
      </c>
      <c r="I18" s="135">
        <v>1</v>
      </c>
      <c r="J18" s="15" t="s">
        <v>4</v>
      </c>
      <c r="K18" s="219">
        <f t="shared" si="1"/>
        <v>33</v>
      </c>
      <c r="L18" s="15" t="s">
        <v>0</v>
      </c>
      <c r="M18" s="158">
        <v>11560</v>
      </c>
      <c r="N18" s="390">
        <f t="shared" si="2"/>
        <v>9957</v>
      </c>
      <c r="O18" s="63"/>
      <c r="P18" s="23"/>
      <c r="S18" s="33"/>
      <c r="T18" s="33"/>
      <c r="U18" s="33"/>
    </row>
    <row r="19" spans="8:21" ht="13.5">
      <c r="H19" s="171">
        <v>390</v>
      </c>
      <c r="I19" s="135">
        <v>19</v>
      </c>
      <c r="J19" s="15" t="s">
        <v>36</v>
      </c>
      <c r="K19" s="219">
        <f t="shared" si="1"/>
        <v>14</v>
      </c>
      <c r="L19" s="15" t="s">
        <v>32</v>
      </c>
      <c r="M19" s="158">
        <v>7488</v>
      </c>
      <c r="N19" s="390">
        <f t="shared" si="2"/>
        <v>7860</v>
      </c>
      <c r="O19" s="63"/>
      <c r="P19" s="23"/>
      <c r="S19" s="33"/>
      <c r="T19" s="33"/>
      <c r="U19" s="33"/>
    </row>
    <row r="20" spans="8:21" ht="14.25" thickBot="1">
      <c r="H20" s="279">
        <v>315</v>
      </c>
      <c r="I20" s="135">
        <v>23</v>
      </c>
      <c r="J20" s="15" t="s">
        <v>40</v>
      </c>
      <c r="K20" s="219">
        <f t="shared" si="1"/>
        <v>38</v>
      </c>
      <c r="L20" s="15" t="s">
        <v>52</v>
      </c>
      <c r="M20" s="158">
        <v>5502</v>
      </c>
      <c r="N20" s="390">
        <f t="shared" si="2"/>
        <v>5933</v>
      </c>
      <c r="O20" s="63"/>
      <c r="P20" s="23"/>
      <c r="S20" s="33"/>
      <c r="T20" s="33"/>
      <c r="U20" s="33"/>
    </row>
    <row r="21" spans="1:21" ht="13.5">
      <c r="A21" s="87" t="s">
        <v>60</v>
      </c>
      <c r="B21" s="88" t="s">
        <v>77</v>
      </c>
      <c r="C21" s="88" t="s">
        <v>140</v>
      </c>
      <c r="D21" s="88" t="s">
        <v>141</v>
      </c>
      <c r="E21" s="88" t="s">
        <v>75</v>
      </c>
      <c r="F21" s="88" t="s">
        <v>74</v>
      </c>
      <c r="G21" s="88" t="s">
        <v>76</v>
      </c>
      <c r="H21" s="61">
        <v>284</v>
      </c>
      <c r="I21" s="135">
        <v>6</v>
      </c>
      <c r="J21" s="15" t="s">
        <v>25</v>
      </c>
      <c r="K21" s="219">
        <f t="shared" si="1"/>
        <v>24</v>
      </c>
      <c r="L21" s="15" t="s">
        <v>41</v>
      </c>
      <c r="M21" s="158">
        <v>3039</v>
      </c>
      <c r="N21" s="390">
        <f t="shared" si="2"/>
        <v>3315</v>
      </c>
      <c r="O21" s="63"/>
      <c r="P21" s="23"/>
      <c r="S21" s="33"/>
      <c r="T21" s="33"/>
      <c r="U21" s="33"/>
    </row>
    <row r="22" spans="1:21" ht="13.5">
      <c r="A22" s="90">
        <v>1</v>
      </c>
      <c r="B22" s="378" t="s">
        <v>3</v>
      </c>
      <c r="C22" s="60">
        <f aca="true" t="shared" si="3" ref="C22:C31">SUM(H4)</f>
        <v>21650</v>
      </c>
      <c r="D22" s="147">
        <f>SUM(L4)</f>
        <v>22180</v>
      </c>
      <c r="E22" s="75">
        <f aca="true" t="shared" si="4" ref="E22:E32">SUM(N16/M16*100)</f>
        <v>98.99405578417924</v>
      </c>
      <c r="F22" s="84">
        <f>SUM(C22/D22*100)</f>
        <v>97.61045987376015</v>
      </c>
      <c r="G22" s="5"/>
      <c r="H22" s="382">
        <v>258</v>
      </c>
      <c r="I22" s="135">
        <v>2</v>
      </c>
      <c r="J22" s="15" t="s">
        <v>6</v>
      </c>
      <c r="K22" s="219">
        <f t="shared" si="1"/>
        <v>17</v>
      </c>
      <c r="L22" s="398" t="s">
        <v>34</v>
      </c>
      <c r="M22" s="158">
        <v>2473</v>
      </c>
      <c r="N22" s="390">
        <f t="shared" si="2"/>
        <v>3002</v>
      </c>
      <c r="O22" s="63"/>
      <c r="P22" s="23"/>
      <c r="S22" s="33"/>
      <c r="T22" s="33"/>
      <c r="U22" s="33"/>
    </row>
    <row r="23" spans="1:21" ht="13.5">
      <c r="A23" s="90">
        <v>2</v>
      </c>
      <c r="B23" s="378" t="s">
        <v>43</v>
      </c>
      <c r="C23" s="60">
        <f t="shared" si="3"/>
        <v>21145</v>
      </c>
      <c r="D23" s="147">
        <f aca="true" t="shared" si="5" ref="D23:D31">SUM(L5)</f>
        <v>13710</v>
      </c>
      <c r="E23" s="75">
        <f t="shared" si="4"/>
        <v>93.81100266193434</v>
      </c>
      <c r="F23" s="84">
        <f aca="true" t="shared" si="6" ref="F23:F32">SUM(C23/D23*100)</f>
        <v>154.23048869438367</v>
      </c>
      <c r="G23" s="5"/>
      <c r="H23" s="151">
        <v>126</v>
      </c>
      <c r="I23" s="135">
        <v>21</v>
      </c>
      <c r="J23" s="15" t="s">
        <v>38</v>
      </c>
      <c r="K23" s="219">
        <f t="shared" si="1"/>
        <v>25</v>
      </c>
      <c r="L23" s="15" t="s">
        <v>42</v>
      </c>
      <c r="M23" s="158">
        <v>1034</v>
      </c>
      <c r="N23" s="390">
        <f t="shared" si="2"/>
        <v>2680</v>
      </c>
      <c r="O23" s="63"/>
      <c r="P23" s="23"/>
      <c r="S23" s="33"/>
      <c r="T23" s="33"/>
      <c r="U23" s="33"/>
    </row>
    <row r="24" spans="1:21" ht="13.5">
      <c r="A24" s="90">
        <v>3</v>
      </c>
      <c r="B24" s="378" t="s">
        <v>0</v>
      </c>
      <c r="C24" s="60">
        <f t="shared" si="3"/>
        <v>9957</v>
      </c>
      <c r="D24" s="147">
        <f t="shared" si="5"/>
        <v>11846</v>
      </c>
      <c r="E24" s="75">
        <f t="shared" si="4"/>
        <v>86.13321799307958</v>
      </c>
      <c r="F24" s="84">
        <f t="shared" si="6"/>
        <v>84.05368900894817</v>
      </c>
      <c r="G24" s="5"/>
      <c r="H24" s="151">
        <v>89</v>
      </c>
      <c r="I24" s="135">
        <v>9</v>
      </c>
      <c r="J24" s="15" t="s">
        <v>28</v>
      </c>
      <c r="K24" s="219">
        <f t="shared" si="1"/>
        <v>36</v>
      </c>
      <c r="L24" s="398" t="s">
        <v>5</v>
      </c>
      <c r="M24" s="158">
        <v>1920</v>
      </c>
      <c r="N24" s="390">
        <f t="shared" si="2"/>
        <v>2193</v>
      </c>
      <c r="O24" s="63"/>
      <c r="P24" s="23"/>
      <c r="S24" s="33"/>
      <c r="T24" s="33"/>
      <c r="U24" s="33"/>
    </row>
    <row r="25" spans="1:21" ht="14.25" thickBot="1">
      <c r="A25" s="90">
        <v>4</v>
      </c>
      <c r="B25" s="378" t="s">
        <v>32</v>
      </c>
      <c r="C25" s="60">
        <f t="shared" si="3"/>
        <v>7860</v>
      </c>
      <c r="D25" s="147">
        <f t="shared" si="5"/>
        <v>4713</v>
      </c>
      <c r="E25" s="75">
        <f t="shared" si="4"/>
        <v>104.96794871794873</v>
      </c>
      <c r="F25" s="84">
        <f t="shared" si="6"/>
        <v>166.77275620623806</v>
      </c>
      <c r="G25" s="5"/>
      <c r="H25" s="151">
        <v>29</v>
      </c>
      <c r="I25" s="135">
        <v>4</v>
      </c>
      <c r="J25" s="15" t="s">
        <v>23</v>
      </c>
      <c r="K25" s="219">
        <f t="shared" si="1"/>
        <v>40</v>
      </c>
      <c r="L25" s="405" t="s">
        <v>2</v>
      </c>
      <c r="M25" s="392">
        <v>1350</v>
      </c>
      <c r="N25" s="390">
        <f t="shared" si="2"/>
        <v>1384</v>
      </c>
      <c r="O25" s="63"/>
      <c r="P25" s="23"/>
      <c r="S25" s="33"/>
      <c r="T25" s="33"/>
      <c r="U25" s="33"/>
    </row>
    <row r="26" spans="1:21" ht="14.25" thickTop="1">
      <c r="A26" s="90">
        <v>5</v>
      </c>
      <c r="B26" s="378" t="s">
        <v>52</v>
      </c>
      <c r="C26" s="60">
        <f t="shared" si="3"/>
        <v>5933</v>
      </c>
      <c r="D26" s="147">
        <f t="shared" si="5"/>
        <v>518</v>
      </c>
      <c r="E26" s="75">
        <f t="shared" si="4"/>
        <v>107.8335150854235</v>
      </c>
      <c r="F26" s="84">
        <f t="shared" si="6"/>
        <v>1145.3667953667953</v>
      </c>
      <c r="G26" s="16"/>
      <c r="H26" s="242">
        <v>12</v>
      </c>
      <c r="I26" s="135">
        <v>12</v>
      </c>
      <c r="J26" s="15" t="s">
        <v>31</v>
      </c>
      <c r="K26" s="217"/>
      <c r="L26" s="5" t="s">
        <v>103</v>
      </c>
      <c r="M26" s="157">
        <v>84375</v>
      </c>
      <c r="N26" s="220">
        <f>SUM(H44)</f>
        <v>83576</v>
      </c>
      <c r="S26" s="33"/>
      <c r="T26" s="33"/>
      <c r="U26" s="33"/>
    </row>
    <row r="27" spans="1:21" ht="13.5">
      <c r="A27" s="90">
        <v>6</v>
      </c>
      <c r="B27" s="378" t="s">
        <v>41</v>
      </c>
      <c r="C27" s="60">
        <f t="shared" si="3"/>
        <v>3315</v>
      </c>
      <c r="D27" s="147">
        <f t="shared" si="5"/>
        <v>2942</v>
      </c>
      <c r="E27" s="75">
        <f t="shared" si="4"/>
        <v>109.08193484698914</v>
      </c>
      <c r="F27" s="84">
        <f t="shared" si="6"/>
        <v>112.67845003399049</v>
      </c>
      <c r="G27" s="5"/>
      <c r="H27" s="242">
        <v>0</v>
      </c>
      <c r="I27" s="135">
        <v>3</v>
      </c>
      <c r="J27" s="15" t="s">
        <v>22</v>
      </c>
      <c r="L27" s="66"/>
      <c r="M27" s="33"/>
      <c r="S27" s="33"/>
      <c r="T27" s="33"/>
      <c r="U27" s="33"/>
    </row>
    <row r="28" spans="1:21" ht="13.5">
      <c r="A28" s="90">
        <v>7</v>
      </c>
      <c r="B28" s="383" t="s">
        <v>34</v>
      </c>
      <c r="C28" s="60">
        <f t="shared" si="3"/>
        <v>3002</v>
      </c>
      <c r="D28" s="147">
        <f t="shared" si="5"/>
        <v>5363</v>
      </c>
      <c r="E28" s="75">
        <f t="shared" si="4"/>
        <v>121.39102304892843</v>
      </c>
      <c r="F28" s="84">
        <f t="shared" si="6"/>
        <v>55.97613276151407</v>
      </c>
      <c r="G28" s="5"/>
      <c r="H28" s="151">
        <v>0</v>
      </c>
      <c r="I28" s="135">
        <v>5</v>
      </c>
      <c r="J28" s="15" t="s">
        <v>24</v>
      </c>
      <c r="S28" s="33"/>
      <c r="T28" s="33"/>
      <c r="U28" s="33"/>
    </row>
    <row r="29" spans="1:21" ht="13.5">
      <c r="A29" s="90">
        <v>8</v>
      </c>
      <c r="B29" s="378" t="s">
        <v>42</v>
      </c>
      <c r="C29" s="60">
        <f t="shared" si="3"/>
        <v>2680</v>
      </c>
      <c r="D29" s="147">
        <f t="shared" si="5"/>
        <v>3188</v>
      </c>
      <c r="E29" s="75">
        <f t="shared" si="4"/>
        <v>259.1876208897486</v>
      </c>
      <c r="F29" s="84">
        <f t="shared" si="6"/>
        <v>84.06524466750314</v>
      </c>
      <c r="G29" s="15"/>
      <c r="H29" s="151">
        <v>0</v>
      </c>
      <c r="I29" s="135">
        <v>7</v>
      </c>
      <c r="J29" s="15" t="s">
        <v>26</v>
      </c>
      <c r="L29" s="66"/>
      <c r="M29" s="33"/>
      <c r="S29" s="33"/>
      <c r="T29" s="33"/>
      <c r="U29" s="33"/>
    </row>
    <row r="30" spans="1:21" ht="13.5">
      <c r="A30" s="90">
        <v>9</v>
      </c>
      <c r="B30" s="383" t="s">
        <v>5</v>
      </c>
      <c r="C30" s="60">
        <f t="shared" si="3"/>
        <v>2193</v>
      </c>
      <c r="D30" s="147">
        <f t="shared" si="5"/>
        <v>1870</v>
      </c>
      <c r="E30" s="75">
        <f t="shared" si="4"/>
        <v>114.21874999999999</v>
      </c>
      <c r="F30" s="84">
        <f t="shared" si="6"/>
        <v>117.27272727272727</v>
      </c>
      <c r="G30" s="16"/>
      <c r="H30" s="402">
        <v>0</v>
      </c>
      <c r="I30" s="135">
        <v>8</v>
      </c>
      <c r="J30" s="15" t="s">
        <v>27</v>
      </c>
      <c r="L30" s="66"/>
      <c r="M30" s="33"/>
      <c r="S30" s="33"/>
      <c r="T30" s="33"/>
      <c r="U30" s="33"/>
    </row>
    <row r="31" spans="1:21" ht="14.25" thickBot="1">
      <c r="A31" s="93">
        <v>10</v>
      </c>
      <c r="B31" s="386" t="s">
        <v>2</v>
      </c>
      <c r="C31" s="60">
        <f t="shared" si="3"/>
        <v>1384</v>
      </c>
      <c r="D31" s="147">
        <f t="shared" si="5"/>
        <v>7656</v>
      </c>
      <c r="E31" s="75">
        <f t="shared" si="4"/>
        <v>102.51851851851852</v>
      </c>
      <c r="F31" s="85">
        <f t="shared" si="6"/>
        <v>18.0773249738767</v>
      </c>
      <c r="G31" s="152"/>
      <c r="H31" s="242">
        <v>0</v>
      </c>
      <c r="I31" s="135">
        <v>10</v>
      </c>
      <c r="J31" s="15" t="s">
        <v>29</v>
      </c>
      <c r="L31" s="66"/>
      <c r="M31" s="33"/>
      <c r="S31" s="33"/>
      <c r="T31" s="33"/>
      <c r="U31" s="33"/>
    </row>
    <row r="32" spans="1:21" ht="14.25" thickBot="1">
      <c r="A32" s="94"/>
      <c r="B32" s="95" t="s">
        <v>83</v>
      </c>
      <c r="C32" s="96">
        <f>SUM(H44)</f>
        <v>83576</v>
      </c>
      <c r="D32" s="96">
        <f>SUM(L14)</f>
        <v>79812</v>
      </c>
      <c r="E32" s="99">
        <f t="shared" si="4"/>
        <v>99.05303703703704</v>
      </c>
      <c r="F32" s="97">
        <f t="shared" si="6"/>
        <v>104.71608279456723</v>
      </c>
      <c r="G32" s="98"/>
      <c r="H32" s="388">
        <v>0</v>
      </c>
      <c r="I32" s="135">
        <v>11</v>
      </c>
      <c r="J32" s="15" t="s">
        <v>30</v>
      </c>
      <c r="L32" s="66"/>
      <c r="M32" s="33"/>
      <c r="S32" s="33"/>
      <c r="T32" s="33"/>
      <c r="U32" s="33"/>
    </row>
    <row r="33" spans="8:21" ht="13.5">
      <c r="H33" s="242">
        <v>0</v>
      </c>
      <c r="I33" s="135">
        <v>13</v>
      </c>
      <c r="J33" s="15" t="s">
        <v>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30">
        <v>0</v>
      </c>
      <c r="I34" s="135">
        <v>20</v>
      </c>
      <c r="J34" s="15" t="s">
        <v>37</v>
      </c>
      <c r="L34" s="66"/>
      <c r="M34" s="33"/>
      <c r="S34" s="33"/>
      <c r="T34" s="33"/>
      <c r="U34" s="33"/>
    </row>
    <row r="35" spans="8:21" ht="13.5">
      <c r="H35" s="147">
        <v>0</v>
      </c>
      <c r="I35" s="135">
        <v>22</v>
      </c>
      <c r="J35" s="15" t="s">
        <v>39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6">
        <v>0</v>
      </c>
      <c r="I36" s="135">
        <v>27</v>
      </c>
      <c r="J36" s="15" t="s">
        <v>44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6">
        <v>0</v>
      </c>
      <c r="I37" s="135">
        <v>28</v>
      </c>
      <c r="J37" s="15" t="s">
        <v>45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5">
        <v>29</v>
      </c>
      <c r="J38" s="15" t="s">
        <v>252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6">
        <v>0</v>
      </c>
      <c r="I39" s="135">
        <v>30</v>
      </c>
      <c r="J39" s="15" t="s">
        <v>47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6">
        <v>0</v>
      </c>
      <c r="I40" s="135">
        <v>31</v>
      </c>
      <c r="J40" s="15" t="s">
        <v>253</v>
      </c>
      <c r="L40" s="66"/>
      <c r="M40" s="33"/>
      <c r="S40" s="33"/>
      <c r="T40" s="33"/>
      <c r="U40" s="33"/>
    </row>
    <row r="41" spans="8:21" ht="13.5">
      <c r="H41" s="61">
        <v>0</v>
      </c>
      <c r="I41" s="135">
        <v>32</v>
      </c>
      <c r="J41" s="15" t="s">
        <v>49</v>
      </c>
      <c r="L41" s="66"/>
      <c r="M41" s="33"/>
      <c r="S41" s="33"/>
      <c r="T41" s="33"/>
      <c r="U41" s="33"/>
    </row>
    <row r="42" spans="8:21" ht="13.5">
      <c r="H42" s="61">
        <v>0</v>
      </c>
      <c r="I42" s="135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5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21">
        <f>SUM(H4:H43)</f>
        <v>83576</v>
      </c>
      <c r="I44" s="270"/>
      <c r="J44" s="150"/>
      <c r="L44" s="66"/>
      <c r="M44" s="33"/>
    </row>
    <row r="45" ht="13.5">
      <c r="R45" s="182"/>
    </row>
    <row r="46" spans="18:30" ht="13.5" customHeight="1"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9:22" ht="13.5" customHeight="1">
      <c r="S47" s="33"/>
      <c r="T47" s="33"/>
      <c r="U47" s="33"/>
      <c r="V47" s="33"/>
    </row>
    <row r="48" spans="8:22" ht="13.5">
      <c r="H48" s="243" t="s">
        <v>115</v>
      </c>
      <c r="I48" s="135"/>
      <c r="J48" s="12" t="s">
        <v>77</v>
      </c>
      <c r="K48" s="5"/>
      <c r="L48" s="154" t="s">
        <v>157</v>
      </c>
      <c r="S48" s="33"/>
      <c r="T48" s="33"/>
      <c r="U48" s="33"/>
      <c r="V48" s="33"/>
    </row>
    <row r="49" spans="8:22" ht="13.5">
      <c r="H49" s="147">
        <v>104295</v>
      </c>
      <c r="I49" s="135">
        <v>26</v>
      </c>
      <c r="J49" s="15" t="s">
        <v>43</v>
      </c>
      <c r="K49" s="5">
        <f>SUM(I49)</f>
        <v>26</v>
      </c>
      <c r="L49" s="155">
        <v>97213</v>
      </c>
      <c r="M49" s="1"/>
      <c r="N49" s="148"/>
      <c r="O49" s="148"/>
      <c r="S49" s="33"/>
      <c r="T49" s="33"/>
      <c r="U49" s="33"/>
      <c r="V49" s="33"/>
    </row>
    <row r="50" spans="8:22" ht="13.5">
      <c r="H50" s="60">
        <v>13114</v>
      </c>
      <c r="I50" s="135">
        <v>13</v>
      </c>
      <c r="J50" s="15" t="s">
        <v>7</v>
      </c>
      <c r="K50" s="5">
        <f aca="true" t="shared" si="7" ref="K50:K58">SUM(I50)</f>
        <v>13</v>
      </c>
      <c r="L50" s="155">
        <v>5250</v>
      </c>
      <c r="M50" s="33"/>
      <c r="N50" s="149"/>
      <c r="O50" s="149"/>
      <c r="S50" s="33"/>
      <c r="T50" s="33"/>
      <c r="U50" s="33"/>
      <c r="V50" s="33"/>
    </row>
    <row r="51" spans="8:22" ht="13.5">
      <c r="H51" s="146">
        <v>12078</v>
      </c>
      <c r="I51" s="135">
        <v>33</v>
      </c>
      <c r="J51" s="15" t="s">
        <v>0</v>
      </c>
      <c r="K51" s="5">
        <f t="shared" si="7"/>
        <v>33</v>
      </c>
      <c r="L51" s="155">
        <v>9211</v>
      </c>
      <c r="M51" s="33"/>
      <c r="N51" s="149"/>
      <c r="O51" s="149"/>
      <c r="S51" s="33"/>
      <c r="T51" s="33"/>
      <c r="U51" s="33"/>
      <c r="V51" s="33"/>
    </row>
    <row r="52" spans="8:22" ht="14.25" thickBot="1">
      <c r="H52" s="146">
        <v>10391</v>
      </c>
      <c r="I52" s="135">
        <v>34</v>
      </c>
      <c r="J52" s="15" t="s">
        <v>1</v>
      </c>
      <c r="K52" s="5">
        <f t="shared" si="7"/>
        <v>34</v>
      </c>
      <c r="L52" s="155">
        <v>10315</v>
      </c>
      <c r="M52" s="33"/>
      <c r="N52" s="149"/>
      <c r="O52" s="149"/>
      <c r="S52" s="33"/>
      <c r="T52" s="33"/>
      <c r="U52" s="33"/>
      <c r="V52" s="33"/>
    </row>
    <row r="53" spans="1:22" ht="13.5">
      <c r="A53" s="87" t="s">
        <v>60</v>
      </c>
      <c r="B53" s="88" t="s">
        <v>77</v>
      </c>
      <c r="C53" s="88" t="s">
        <v>140</v>
      </c>
      <c r="D53" s="88" t="s">
        <v>141</v>
      </c>
      <c r="E53" s="88" t="s">
        <v>75</v>
      </c>
      <c r="F53" s="88" t="s">
        <v>74</v>
      </c>
      <c r="G53" s="88" t="s">
        <v>76</v>
      </c>
      <c r="H53" s="146">
        <v>7106</v>
      </c>
      <c r="I53" s="135">
        <v>25</v>
      </c>
      <c r="J53" s="15" t="s">
        <v>42</v>
      </c>
      <c r="K53" s="5">
        <f t="shared" si="7"/>
        <v>25</v>
      </c>
      <c r="L53" s="155">
        <v>7744</v>
      </c>
      <c r="M53" s="33"/>
      <c r="N53" s="149"/>
      <c r="O53" s="149"/>
      <c r="S53" s="33"/>
      <c r="T53" s="33"/>
      <c r="U53" s="33"/>
      <c r="V53" s="33"/>
    </row>
    <row r="54" spans="1:22" ht="13.5">
      <c r="A54" s="90">
        <v>1</v>
      </c>
      <c r="B54" s="378" t="s">
        <v>43</v>
      </c>
      <c r="C54" s="60">
        <f aca="true" t="shared" si="8" ref="C54:C63">SUM(H49)</f>
        <v>104295</v>
      </c>
      <c r="D54" s="171">
        <f>SUM(L49)</f>
        <v>97213</v>
      </c>
      <c r="E54" s="75">
        <f aca="true" t="shared" si="9" ref="E54:E64">SUM(N63/M63*100)</f>
        <v>104.68547682857057</v>
      </c>
      <c r="F54" s="75">
        <f>SUM(C54/D54*100)</f>
        <v>107.28503389464372</v>
      </c>
      <c r="G54" s="5"/>
      <c r="H54" s="146">
        <v>5685</v>
      </c>
      <c r="I54" s="135">
        <v>36</v>
      </c>
      <c r="J54" s="15" t="s">
        <v>5</v>
      </c>
      <c r="K54" s="5">
        <f t="shared" si="7"/>
        <v>36</v>
      </c>
      <c r="L54" s="155">
        <v>2829</v>
      </c>
      <c r="M54" s="33"/>
      <c r="N54" s="149"/>
      <c r="O54" s="149"/>
      <c r="S54" s="33"/>
      <c r="T54" s="33"/>
      <c r="U54" s="33"/>
      <c r="V54" s="33"/>
    </row>
    <row r="55" spans="1:22" ht="13.5">
      <c r="A55" s="90">
        <v>2</v>
      </c>
      <c r="B55" s="378" t="s">
        <v>7</v>
      </c>
      <c r="C55" s="60">
        <f t="shared" si="8"/>
        <v>13114</v>
      </c>
      <c r="D55" s="171">
        <f aca="true" t="shared" si="10" ref="D55:D64">SUM(L50)</f>
        <v>5250</v>
      </c>
      <c r="E55" s="75">
        <f t="shared" si="9"/>
        <v>58.38564623124527</v>
      </c>
      <c r="F55" s="75">
        <f aca="true" t="shared" si="11" ref="F55:F64">SUM(C55/D55*100)</f>
        <v>249.7904761904762</v>
      </c>
      <c r="G55" s="5"/>
      <c r="H55" s="146">
        <v>4081</v>
      </c>
      <c r="I55" s="135">
        <v>38</v>
      </c>
      <c r="J55" s="15" t="s">
        <v>52</v>
      </c>
      <c r="K55" s="5">
        <f t="shared" si="7"/>
        <v>38</v>
      </c>
      <c r="L55" s="155">
        <v>2738</v>
      </c>
      <c r="M55" s="33"/>
      <c r="N55" s="149"/>
      <c r="O55" s="149"/>
      <c r="S55" s="33"/>
      <c r="T55" s="33"/>
      <c r="U55" s="33"/>
      <c r="V55" s="33"/>
    </row>
    <row r="56" spans="1:22" ht="13.5">
      <c r="A56" s="90">
        <v>3</v>
      </c>
      <c r="B56" s="378" t="s">
        <v>0</v>
      </c>
      <c r="C56" s="60">
        <f t="shared" si="8"/>
        <v>12078</v>
      </c>
      <c r="D56" s="171">
        <f t="shared" si="10"/>
        <v>9211</v>
      </c>
      <c r="E56" s="75">
        <f t="shared" si="9"/>
        <v>132.46325948672956</v>
      </c>
      <c r="F56" s="75">
        <f t="shared" si="11"/>
        <v>131.12582781456953</v>
      </c>
      <c r="G56" s="5"/>
      <c r="H56" s="61">
        <v>3068</v>
      </c>
      <c r="I56" s="135">
        <v>22</v>
      </c>
      <c r="J56" s="15" t="s">
        <v>39</v>
      </c>
      <c r="K56" s="5">
        <f t="shared" si="7"/>
        <v>22</v>
      </c>
      <c r="L56" s="155">
        <v>1493</v>
      </c>
      <c r="M56" s="33"/>
      <c r="N56" s="149"/>
      <c r="O56" s="149"/>
      <c r="S56" s="33"/>
      <c r="T56" s="33"/>
      <c r="U56" s="33"/>
      <c r="V56" s="33"/>
    </row>
    <row r="57" spans="1:22" ht="13.5">
      <c r="A57" s="90">
        <v>4</v>
      </c>
      <c r="B57" s="378" t="s">
        <v>1</v>
      </c>
      <c r="C57" s="60">
        <f t="shared" si="8"/>
        <v>10391</v>
      </c>
      <c r="D57" s="171">
        <f t="shared" si="10"/>
        <v>10315</v>
      </c>
      <c r="E57" s="75">
        <f t="shared" si="9"/>
        <v>65.14733542319749</v>
      </c>
      <c r="F57" s="75">
        <f t="shared" si="11"/>
        <v>100.73679108095008</v>
      </c>
      <c r="G57" s="5"/>
      <c r="H57" s="151">
        <v>2666</v>
      </c>
      <c r="I57" s="135">
        <v>24</v>
      </c>
      <c r="J57" s="15" t="s">
        <v>41</v>
      </c>
      <c r="K57" s="5">
        <f t="shared" si="7"/>
        <v>24</v>
      </c>
      <c r="L57" s="155">
        <v>2417</v>
      </c>
      <c r="M57" s="33"/>
      <c r="N57" s="149"/>
      <c r="O57" s="149"/>
      <c r="S57" s="33"/>
      <c r="T57" s="33"/>
      <c r="U57" s="33"/>
      <c r="V57" s="33"/>
    </row>
    <row r="58" spans="1:22" ht="14.25" thickBot="1">
      <c r="A58" s="90">
        <v>5</v>
      </c>
      <c r="B58" s="378" t="s">
        <v>42</v>
      </c>
      <c r="C58" s="60">
        <f t="shared" si="8"/>
        <v>7106</v>
      </c>
      <c r="D58" s="171">
        <f t="shared" si="10"/>
        <v>7744</v>
      </c>
      <c r="E58" s="75">
        <f t="shared" si="9"/>
        <v>96.91762138570648</v>
      </c>
      <c r="F58" s="75">
        <f t="shared" si="11"/>
        <v>91.76136363636364</v>
      </c>
      <c r="G58" s="16"/>
      <c r="H58" s="242">
        <v>1781</v>
      </c>
      <c r="I58" s="270">
        <v>40</v>
      </c>
      <c r="J58" s="398" t="s">
        <v>2</v>
      </c>
      <c r="K58" s="5">
        <f t="shared" si="7"/>
        <v>40</v>
      </c>
      <c r="L58" s="185">
        <v>1207</v>
      </c>
      <c r="M58" s="33"/>
      <c r="N58" s="149"/>
      <c r="O58" s="149"/>
      <c r="S58" s="33"/>
      <c r="T58" s="33"/>
      <c r="U58" s="33"/>
      <c r="V58" s="33"/>
    </row>
    <row r="59" spans="1:22" ht="14.25" thickTop="1">
      <c r="A59" s="90">
        <v>6</v>
      </c>
      <c r="B59" s="378" t="s">
        <v>5</v>
      </c>
      <c r="C59" s="60">
        <f t="shared" si="8"/>
        <v>5685</v>
      </c>
      <c r="D59" s="171">
        <f t="shared" si="10"/>
        <v>2829</v>
      </c>
      <c r="E59" s="75">
        <f t="shared" si="9"/>
        <v>86.75415840073248</v>
      </c>
      <c r="F59" s="75">
        <f t="shared" si="11"/>
        <v>200.95440084835633</v>
      </c>
      <c r="G59" s="5"/>
      <c r="H59" s="151">
        <v>1643</v>
      </c>
      <c r="I59" s="276">
        <v>16</v>
      </c>
      <c r="J59" s="399" t="s">
        <v>3</v>
      </c>
      <c r="K59" s="186" t="s">
        <v>107</v>
      </c>
      <c r="L59" s="187">
        <v>149071</v>
      </c>
      <c r="M59" s="33"/>
      <c r="N59" s="149"/>
      <c r="O59" s="149"/>
      <c r="S59" s="33"/>
      <c r="T59" s="33"/>
      <c r="U59" s="33"/>
      <c r="V59" s="33"/>
    </row>
    <row r="60" spans="1:22" ht="13.5">
      <c r="A60" s="90">
        <v>7</v>
      </c>
      <c r="B60" s="378" t="s">
        <v>52</v>
      </c>
      <c r="C60" s="60">
        <f t="shared" si="8"/>
        <v>4081</v>
      </c>
      <c r="D60" s="171">
        <f t="shared" si="10"/>
        <v>2738</v>
      </c>
      <c r="E60" s="75">
        <f t="shared" si="9"/>
        <v>146.37733142037303</v>
      </c>
      <c r="F60" s="75">
        <f t="shared" si="11"/>
        <v>149.05040175310447</v>
      </c>
      <c r="G60" s="5"/>
      <c r="H60" s="151">
        <v>1243</v>
      </c>
      <c r="I60" s="277">
        <v>14</v>
      </c>
      <c r="J60" s="400" t="s">
        <v>32</v>
      </c>
      <c r="K60" s="1"/>
      <c r="L60" s="184"/>
      <c r="M60" s="33"/>
      <c r="N60" s="1"/>
      <c r="O60" s="1"/>
      <c r="S60" s="33"/>
      <c r="T60" s="33"/>
      <c r="U60" s="33"/>
      <c r="V60" s="33"/>
    </row>
    <row r="61" spans="1:22" ht="13.5">
      <c r="A61" s="90">
        <v>8</v>
      </c>
      <c r="B61" s="378" t="s">
        <v>39</v>
      </c>
      <c r="C61" s="60">
        <f t="shared" si="8"/>
        <v>3068</v>
      </c>
      <c r="D61" s="171">
        <f t="shared" si="10"/>
        <v>1493</v>
      </c>
      <c r="E61" s="75">
        <f t="shared" si="9"/>
        <v>215.4494382022472</v>
      </c>
      <c r="F61" s="75">
        <f t="shared" si="11"/>
        <v>205.49229738780977</v>
      </c>
      <c r="G61" s="15"/>
      <c r="H61" s="151">
        <v>1020</v>
      </c>
      <c r="I61" s="229">
        <v>15</v>
      </c>
      <c r="J61" s="401" t="s">
        <v>33</v>
      </c>
      <c r="K61" s="70"/>
      <c r="S61" s="33"/>
      <c r="T61" s="33"/>
      <c r="U61" s="33"/>
      <c r="V61" s="33"/>
    </row>
    <row r="62" spans="1:22" ht="13.5">
      <c r="A62" s="90">
        <v>9</v>
      </c>
      <c r="B62" s="378" t="s">
        <v>41</v>
      </c>
      <c r="C62" s="60">
        <f t="shared" si="8"/>
        <v>2666</v>
      </c>
      <c r="D62" s="171">
        <f t="shared" si="10"/>
        <v>2417</v>
      </c>
      <c r="E62" s="75">
        <f t="shared" si="9"/>
        <v>75.63120567375886</v>
      </c>
      <c r="F62" s="75">
        <f t="shared" si="11"/>
        <v>110.30202730657841</v>
      </c>
      <c r="G62" s="16"/>
      <c r="H62" s="151">
        <v>1000</v>
      </c>
      <c r="I62" s="135">
        <v>12</v>
      </c>
      <c r="J62" s="15" t="s">
        <v>31</v>
      </c>
      <c r="K62" s="70"/>
      <c r="L62" s="1" t="s">
        <v>93</v>
      </c>
      <c r="M62" s="156" t="s">
        <v>99</v>
      </c>
      <c r="N62" s="59" t="s">
        <v>122</v>
      </c>
      <c r="S62" s="33"/>
      <c r="T62" s="33"/>
      <c r="U62" s="33"/>
      <c r="V62" s="33"/>
    </row>
    <row r="63" spans="1:22" ht="14.25" thickBot="1">
      <c r="A63" s="93">
        <v>10</v>
      </c>
      <c r="B63" s="383" t="s">
        <v>2</v>
      </c>
      <c r="C63" s="60">
        <f t="shared" si="8"/>
        <v>1781</v>
      </c>
      <c r="D63" s="271">
        <f t="shared" si="10"/>
        <v>1207</v>
      </c>
      <c r="E63" s="92">
        <f t="shared" si="9"/>
        <v>71.29703763010409</v>
      </c>
      <c r="F63" s="75">
        <f t="shared" si="11"/>
        <v>147.5559237779619</v>
      </c>
      <c r="G63" s="152"/>
      <c r="H63" s="151">
        <v>930</v>
      </c>
      <c r="I63" s="135">
        <v>19</v>
      </c>
      <c r="J63" s="15" t="s">
        <v>36</v>
      </c>
      <c r="K63" s="5">
        <f>SUM(K49)</f>
        <v>26</v>
      </c>
      <c r="L63" s="15" t="s">
        <v>43</v>
      </c>
      <c r="M63" s="157">
        <v>99627</v>
      </c>
      <c r="N63" s="218">
        <f>SUM(H49)</f>
        <v>104295</v>
      </c>
      <c r="O63" s="60"/>
      <c r="S63" s="33"/>
      <c r="T63" s="33"/>
      <c r="U63" s="33"/>
      <c r="V63" s="33"/>
    </row>
    <row r="64" spans="1:22" ht="14.25" thickBot="1">
      <c r="A64" s="94"/>
      <c r="B64" s="95" t="s">
        <v>83</v>
      </c>
      <c r="C64" s="176">
        <f>SUM(H89)</f>
        <v>172809</v>
      </c>
      <c r="D64" s="272">
        <f t="shared" si="10"/>
        <v>149071</v>
      </c>
      <c r="E64" s="92">
        <f t="shared" si="9"/>
        <v>96.1305037131811</v>
      </c>
      <c r="F64" s="99">
        <f t="shared" si="11"/>
        <v>115.92395569896223</v>
      </c>
      <c r="G64" s="98"/>
      <c r="H64" s="385">
        <v>797</v>
      </c>
      <c r="I64" s="135">
        <v>23</v>
      </c>
      <c r="J64" s="15" t="s">
        <v>40</v>
      </c>
      <c r="K64" s="5">
        <f aca="true" t="shared" si="12" ref="K64:K72">SUM(K50)</f>
        <v>13</v>
      </c>
      <c r="L64" s="15" t="s">
        <v>7</v>
      </c>
      <c r="M64" s="157">
        <v>22461</v>
      </c>
      <c r="N64" s="218">
        <f aca="true" t="shared" si="13" ref="N64:N72">SUM(H50)</f>
        <v>13114</v>
      </c>
      <c r="O64" s="60"/>
      <c r="S64" s="33"/>
      <c r="T64" s="33"/>
      <c r="U64" s="33"/>
      <c r="V64" s="33"/>
    </row>
    <row r="65" spans="8:22" ht="13.5">
      <c r="H65" s="60">
        <v>672</v>
      </c>
      <c r="I65" s="135">
        <v>31</v>
      </c>
      <c r="J65" s="15" t="s">
        <v>100</v>
      </c>
      <c r="K65" s="5">
        <f t="shared" si="12"/>
        <v>33</v>
      </c>
      <c r="L65" s="15" t="s">
        <v>0</v>
      </c>
      <c r="M65" s="158">
        <v>9118</v>
      </c>
      <c r="N65" s="218">
        <f t="shared" si="13"/>
        <v>12078</v>
      </c>
      <c r="O65" s="61"/>
      <c r="S65" s="33"/>
      <c r="T65" s="33"/>
      <c r="U65" s="33"/>
      <c r="V65" s="33"/>
    </row>
    <row r="66" spans="8:22" ht="13.5">
      <c r="H66" s="146">
        <v>454</v>
      </c>
      <c r="I66" s="135">
        <v>21</v>
      </c>
      <c r="J66" s="15" t="s">
        <v>38</v>
      </c>
      <c r="K66" s="5">
        <f t="shared" si="12"/>
        <v>34</v>
      </c>
      <c r="L66" s="15" t="s">
        <v>1</v>
      </c>
      <c r="M66" s="158">
        <v>15950</v>
      </c>
      <c r="N66" s="218">
        <f t="shared" si="13"/>
        <v>10391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325</v>
      </c>
      <c r="I67" s="135">
        <v>3</v>
      </c>
      <c r="J67" s="15" t="s">
        <v>22</v>
      </c>
      <c r="K67" s="5">
        <f t="shared" si="12"/>
        <v>25</v>
      </c>
      <c r="L67" s="15" t="s">
        <v>42</v>
      </c>
      <c r="M67" s="158">
        <v>7332</v>
      </c>
      <c r="N67" s="218">
        <f t="shared" si="13"/>
        <v>7106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6">
        <v>254</v>
      </c>
      <c r="I68" s="135">
        <v>1</v>
      </c>
      <c r="J68" s="15" t="s">
        <v>4</v>
      </c>
      <c r="K68" s="5">
        <f t="shared" si="12"/>
        <v>36</v>
      </c>
      <c r="L68" s="15" t="s">
        <v>5</v>
      </c>
      <c r="M68" s="158">
        <v>6553</v>
      </c>
      <c r="N68" s="218">
        <f t="shared" si="13"/>
        <v>5685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75</v>
      </c>
      <c r="I69" s="135">
        <v>17</v>
      </c>
      <c r="J69" s="15" t="s">
        <v>34</v>
      </c>
      <c r="K69" s="5">
        <f t="shared" si="12"/>
        <v>38</v>
      </c>
      <c r="L69" s="15" t="s">
        <v>52</v>
      </c>
      <c r="M69" s="158">
        <v>2788</v>
      </c>
      <c r="N69" s="218">
        <f t="shared" si="13"/>
        <v>4081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6">
        <v>58</v>
      </c>
      <c r="I70" s="135">
        <v>37</v>
      </c>
      <c r="J70" s="15" t="s">
        <v>51</v>
      </c>
      <c r="K70" s="5">
        <f t="shared" si="12"/>
        <v>22</v>
      </c>
      <c r="L70" s="15" t="s">
        <v>39</v>
      </c>
      <c r="M70" s="158">
        <v>1424</v>
      </c>
      <c r="N70" s="218">
        <f t="shared" si="13"/>
        <v>3068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52</v>
      </c>
      <c r="I71" s="135">
        <v>30</v>
      </c>
      <c r="J71" s="15" t="s">
        <v>47</v>
      </c>
      <c r="K71" s="5">
        <f t="shared" si="12"/>
        <v>24</v>
      </c>
      <c r="L71" s="15" t="s">
        <v>41</v>
      </c>
      <c r="M71" s="158">
        <v>3525</v>
      </c>
      <c r="N71" s="218">
        <f t="shared" si="13"/>
        <v>2666</v>
      </c>
      <c r="O71" s="61"/>
      <c r="S71" s="33"/>
      <c r="T71" s="33"/>
      <c r="U71" s="33"/>
      <c r="V71" s="33"/>
    </row>
    <row r="72" spans="2:22" ht="13.5">
      <c r="B72" s="70"/>
      <c r="C72" s="1"/>
      <c r="D72" s="1"/>
      <c r="H72" s="61">
        <v>21</v>
      </c>
      <c r="I72" s="135">
        <v>29</v>
      </c>
      <c r="J72" s="15" t="s">
        <v>252</v>
      </c>
      <c r="K72" s="5">
        <f t="shared" si="12"/>
        <v>40</v>
      </c>
      <c r="L72" s="398" t="s">
        <v>2</v>
      </c>
      <c r="M72" s="158">
        <v>2498</v>
      </c>
      <c r="N72" s="218">
        <f t="shared" si="13"/>
        <v>1781</v>
      </c>
      <c r="O72" s="61"/>
      <c r="S72" s="33"/>
      <c r="T72" s="33"/>
      <c r="U72" s="33"/>
      <c r="V72" s="33"/>
    </row>
    <row r="73" spans="2:22" ht="13.5">
      <c r="B73" s="70"/>
      <c r="C73" s="1"/>
      <c r="D73" s="1"/>
      <c r="H73" s="61">
        <v>0</v>
      </c>
      <c r="I73" s="135">
        <v>2</v>
      </c>
      <c r="J73" s="15" t="s">
        <v>6</v>
      </c>
      <c r="K73" s="60"/>
      <c r="L73" s="10" t="s">
        <v>231</v>
      </c>
      <c r="M73" s="157">
        <v>179765</v>
      </c>
      <c r="N73" s="220">
        <f>SUM(H89)</f>
        <v>172809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5">
        <v>4</v>
      </c>
      <c r="J74" s="15" t="s">
        <v>23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6">
        <v>0</v>
      </c>
      <c r="I75" s="135">
        <v>5</v>
      </c>
      <c r="J75" s="15" t="s">
        <v>24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6">
        <v>0</v>
      </c>
      <c r="I76" s="135">
        <v>6</v>
      </c>
      <c r="J76" s="15" t="s">
        <v>25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6">
        <v>0</v>
      </c>
      <c r="I77" s="135">
        <v>7</v>
      </c>
      <c r="J77" s="15" t="s">
        <v>26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5">
        <v>8</v>
      </c>
      <c r="J78" s="15" t="s">
        <v>27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5">
        <v>9</v>
      </c>
      <c r="J79" s="15" t="s">
        <v>28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5">
        <v>10</v>
      </c>
      <c r="J80" s="15" t="s">
        <v>29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5">
        <v>11</v>
      </c>
      <c r="J81" s="15" t="s">
        <v>30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5">
        <v>18</v>
      </c>
      <c r="J82" s="15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6">
        <v>0</v>
      </c>
      <c r="I83" s="135">
        <v>20</v>
      </c>
      <c r="J83" s="15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6">
        <v>0</v>
      </c>
      <c r="I84" s="135">
        <v>27</v>
      </c>
      <c r="J84" s="15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5">
        <v>28</v>
      </c>
      <c r="J85" s="15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6">
        <v>0</v>
      </c>
      <c r="I86" s="135">
        <v>32</v>
      </c>
      <c r="J86" s="15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5">
        <v>35</v>
      </c>
      <c r="J87" s="15" t="s">
        <v>50</v>
      </c>
      <c r="L87" s="66"/>
      <c r="M87" s="33"/>
      <c r="N87" s="33"/>
      <c r="O87" s="33"/>
      <c r="S87" s="41"/>
      <c r="T87" s="41"/>
    </row>
    <row r="88" spans="8:17" ht="13.5">
      <c r="H88" s="146">
        <v>0</v>
      </c>
      <c r="I88" s="135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22">
        <f>SUM(H49:H88)</f>
        <v>172809</v>
      </c>
      <c r="I89" s="135"/>
      <c r="J89" s="5"/>
      <c r="L89" s="66"/>
      <c r="M89" s="33"/>
      <c r="N89" s="33"/>
      <c r="O89" s="33"/>
    </row>
    <row r="90" spans="9:16" ht="13.5">
      <c r="I90" s="135"/>
      <c r="J90" s="5"/>
      <c r="L90" s="66"/>
      <c r="M90" s="33"/>
      <c r="N90" s="33"/>
      <c r="O90" s="33"/>
      <c r="P90" s="1"/>
    </row>
    <row r="91" spans="9:16" ht="18.75">
      <c r="I91" s="135"/>
      <c r="J91" s="81"/>
      <c r="L91" s="66"/>
      <c r="M91" s="33"/>
      <c r="N91" s="33"/>
      <c r="O91" s="33"/>
      <c r="P91" s="64"/>
    </row>
    <row r="92" spans="9:16" ht="13.5">
      <c r="I92" s="148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104</v>
      </c>
      <c r="J1" s="177"/>
      <c r="Q1" s="33"/>
      <c r="R1" s="19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60" t="s">
        <v>94</v>
      </c>
      <c r="Q2" s="1"/>
      <c r="R2" s="191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410" t="s">
        <v>232</v>
      </c>
      <c r="I3" s="135"/>
      <c r="J3" s="11" t="s">
        <v>21</v>
      </c>
      <c r="K3" s="5"/>
      <c r="L3" s="397" t="s">
        <v>137</v>
      </c>
      <c r="M3" s="134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7">
        <v>29607</v>
      </c>
      <c r="I4" s="135">
        <v>31</v>
      </c>
      <c r="J4" s="44" t="s">
        <v>100</v>
      </c>
      <c r="K4" s="216">
        <f>SUM(I4)</f>
        <v>31</v>
      </c>
      <c r="L4" s="394">
        <v>29481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6">
        <v>27426</v>
      </c>
      <c r="I5" s="135">
        <v>33</v>
      </c>
      <c r="J5" s="44" t="s">
        <v>0</v>
      </c>
      <c r="K5" s="216">
        <f aca="true" t="shared" si="0" ref="K5:K13">SUM(I5)</f>
        <v>33</v>
      </c>
      <c r="L5" s="394">
        <v>38738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6">
        <v>20449</v>
      </c>
      <c r="I6" s="135">
        <v>40</v>
      </c>
      <c r="J6" s="44" t="s">
        <v>2</v>
      </c>
      <c r="K6" s="216">
        <f t="shared" si="0"/>
        <v>40</v>
      </c>
      <c r="L6" s="394">
        <v>18410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6">
        <v>17676</v>
      </c>
      <c r="I7" s="135">
        <v>3</v>
      </c>
      <c r="J7" s="44" t="s">
        <v>22</v>
      </c>
      <c r="K7" s="216">
        <f t="shared" si="0"/>
        <v>3</v>
      </c>
      <c r="L7" s="394">
        <v>12903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6">
        <v>14387</v>
      </c>
      <c r="I8" s="135">
        <v>2</v>
      </c>
      <c r="J8" s="44" t="s">
        <v>6</v>
      </c>
      <c r="K8" s="216">
        <f t="shared" si="0"/>
        <v>2</v>
      </c>
      <c r="L8" s="394">
        <v>18837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61">
        <v>12723</v>
      </c>
      <c r="I9" s="135">
        <v>13</v>
      </c>
      <c r="J9" s="44" t="s">
        <v>7</v>
      </c>
      <c r="K9" s="216">
        <f t="shared" si="0"/>
        <v>13</v>
      </c>
      <c r="L9" s="394">
        <v>14131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6">
        <v>12077</v>
      </c>
      <c r="I10" s="135">
        <v>34</v>
      </c>
      <c r="J10" s="44" t="s">
        <v>1</v>
      </c>
      <c r="K10" s="216">
        <f t="shared" si="0"/>
        <v>34</v>
      </c>
      <c r="L10" s="394">
        <v>12394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6">
        <v>11899</v>
      </c>
      <c r="I11" s="135">
        <v>17</v>
      </c>
      <c r="J11" s="44" t="s">
        <v>34</v>
      </c>
      <c r="K11" s="216">
        <f t="shared" si="0"/>
        <v>17</v>
      </c>
      <c r="L11" s="394">
        <v>7414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6">
        <v>9045</v>
      </c>
      <c r="I12" s="135">
        <v>16</v>
      </c>
      <c r="J12" s="44" t="s">
        <v>3</v>
      </c>
      <c r="K12" s="216">
        <f t="shared" si="0"/>
        <v>16</v>
      </c>
      <c r="L12" s="394">
        <v>9919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411">
        <v>8676</v>
      </c>
      <c r="I13" s="262">
        <v>38</v>
      </c>
      <c r="J13" s="83" t="s">
        <v>52</v>
      </c>
      <c r="K13" s="216">
        <f t="shared" si="0"/>
        <v>38</v>
      </c>
      <c r="L13" s="395">
        <v>9023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6">
        <v>6468</v>
      </c>
      <c r="I14" s="229">
        <v>36</v>
      </c>
      <c r="J14" s="82" t="s">
        <v>5</v>
      </c>
      <c r="K14" s="188" t="s">
        <v>9</v>
      </c>
      <c r="L14" s="396">
        <v>208805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6">
        <v>5529</v>
      </c>
      <c r="I15" s="135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6">
        <v>4207</v>
      </c>
      <c r="I16" s="135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6">
        <v>2293</v>
      </c>
      <c r="I17" s="135">
        <v>39</v>
      </c>
      <c r="J17" s="44" t="s">
        <v>53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30">
        <v>2015</v>
      </c>
      <c r="I18" s="135">
        <v>9</v>
      </c>
      <c r="J18" s="44" t="s">
        <v>28</v>
      </c>
      <c r="K18" s="1"/>
      <c r="L18" s="74" t="s">
        <v>95</v>
      </c>
      <c r="M18" t="s">
        <v>99</v>
      </c>
      <c r="N18" s="59" t="s">
        <v>122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7">
        <v>1065</v>
      </c>
      <c r="I19" s="135">
        <v>22</v>
      </c>
      <c r="J19" s="44" t="s">
        <v>39</v>
      </c>
      <c r="K19" s="216">
        <f>SUM(I4)</f>
        <v>31</v>
      </c>
      <c r="L19" s="44" t="s">
        <v>100</v>
      </c>
      <c r="M19" s="406">
        <v>29681</v>
      </c>
      <c r="N19" s="223">
        <f>SUM(H4)</f>
        <v>29607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7" t="s">
        <v>60</v>
      </c>
      <c r="B20" s="88" t="s">
        <v>77</v>
      </c>
      <c r="C20" s="88" t="s">
        <v>140</v>
      </c>
      <c r="D20" s="88" t="s">
        <v>141</v>
      </c>
      <c r="E20" s="88" t="s">
        <v>75</v>
      </c>
      <c r="F20" s="88" t="s">
        <v>74</v>
      </c>
      <c r="G20" s="89" t="s">
        <v>76</v>
      </c>
      <c r="H20" s="146">
        <v>933</v>
      </c>
      <c r="I20" s="135">
        <v>12</v>
      </c>
      <c r="J20" s="44" t="s">
        <v>31</v>
      </c>
      <c r="K20" s="216">
        <f aca="true" t="shared" si="1" ref="K20:K28">SUM(I5)</f>
        <v>33</v>
      </c>
      <c r="L20" s="44" t="s">
        <v>0</v>
      </c>
      <c r="M20" s="407">
        <v>24564</v>
      </c>
      <c r="N20" s="223">
        <f aca="true" t="shared" si="2" ref="N20:N28">SUM(H5)</f>
        <v>27426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90">
        <v>1</v>
      </c>
      <c r="B21" s="44" t="s">
        <v>100</v>
      </c>
      <c r="C21" s="60">
        <f>SUM(H4)</f>
        <v>29607</v>
      </c>
      <c r="D21" s="9">
        <f>SUM(L4)</f>
        <v>29481</v>
      </c>
      <c r="E21" s="75">
        <f aca="true" t="shared" si="3" ref="E21:E30">SUM(N19/M19*100)</f>
        <v>99.75068225464102</v>
      </c>
      <c r="F21" s="75">
        <f aca="true" t="shared" si="4" ref="F21:F31">SUM(C21/D21*100)</f>
        <v>100.42739391472473</v>
      </c>
      <c r="G21" s="91"/>
      <c r="H21" s="146">
        <v>861</v>
      </c>
      <c r="I21" s="135">
        <v>14</v>
      </c>
      <c r="J21" s="44" t="s">
        <v>32</v>
      </c>
      <c r="K21" s="216">
        <f t="shared" si="1"/>
        <v>40</v>
      </c>
      <c r="L21" s="44" t="s">
        <v>2</v>
      </c>
      <c r="M21" s="407">
        <v>22043</v>
      </c>
      <c r="N21" s="223">
        <f t="shared" si="2"/>
        <v>20449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0">
        <v>2</v>
      </c>
      <c r="B22" s="44" t="s">
        <v>0</v>
      </c>
      <c r="C22" s="60">
        <f aca="true" t="shared" si="5" ref="C22:C30">SUM(H5)</f>
        <v>27426</v>
      </c>
      <c r="D22" s="9">
        <f aca="true" t="shared" si="6" ref="D22:D30">SUM(L5)</f>
        <v>38738</v>
      </c>
      <c r="E22" s="75">
        <f t="shared" si="3"/>
        <v>111.65119687347338</v>
      </c>
      <c r="F22" s="75">
        <f t="shared" si="4"/>
        <v>70.7986989519335</v>
      </c>
      <c r="G22" s="91"/>
      <c r="H22" s="146">
        <v>732</v>
      </c>
      <c r="I22" s="135">
        <v>4</v>
      </c>
      <c r="J22" s="44" t="s">
        <v>23</v>
      </c>
      <c r="K22" s="216">
        <f t="shared" si="1"/>
        <v>3</v>
      </c>
      <c r="L22" s="44" t="s">
        <v>22</v>
      </c>
      <c r="M22" s="407">
        <v>23334</v>
      </c>
      <c r="N22" s="223">
        <f t="shared" si="2"/>
        <v>17676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90">
        <v>3</v>
      </c>
      <c r="B23" s="44" t="s">
        <v>2</v>
      </c>
      <c r="C23" s="60">
        <f t="shared" si="5"/>
        <v>20449</v>
      </c>
      <c r="D23" s="9">
        <f t="shared" si="6"/>
        <v>18410</v>
      </c>
      <c r="E23" s="75">
        <f t="shared" si="3"/>
        <v>92.7686793993558</v>
      </c>
      <c r="F23" s="75">
        <f t="shared" si="4"/>
        <v>111.07550244432373</v>
      </c>
      <c r="G23" s="91"/>
      <c r="H23" s="146">
        <v>633</v>
      </c>
      <c r="I23" s="135">
        <v>19</v>
      </c>
      <c r="J23" s="44" t="s">
        <v>36</v>
      </c>
      <c r="K23" s="216">
        <f t="shared" si="1"/>
        <v>2</v>
      </c>
      <c r="L23" s="44" t="s">
        <v>6</v>
      </c>
      <c r="M23" s="407">
        <v>15594</v>
      </c>
      <c r="N23" s="223">
        <f t="shared" si="2"/>
        <v>14387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90">
        <v>4</v>
      </c>
      <c r="B24" s="44" t="s">
        <v>22</v>
      </c>
      <c r="C24" s="60">
        <f t="shared" si="5"/>
        <v>17676</v>
      </c>
      <c r="D24" s="9">
        <f t="shared" si="6"/>
        <v>12903</v>
      </c>
      <c r="E24" s="75">
        <f t="shared" si="3"/>
        <v>75.75212136796091</v>
      </c>
      <c r="F24" s="75">
        <f t="shared" si="4"/>
        <v>136.99139734945362</v>
      </c>
      <c r="G24" s="91"/>
      <c r="H24" s="146">
        <v>463</v>
      </c>
      <c r="I24" s="135">
        <v>1</v>
      </c>
      <c r="J24" s="44" t="s">
        <v>4</v>
      </c>
      <c r="K24" s="216">
        <f t="shared" si="1"/>
        <v>13</v>
      </c>
      <c r="L24" s="44" t="s">
        <v>7</v>
      </c>
      <c r="M24" s="407">
        <v>14571</v>
      </c>
      <c r="N24" s="223">
        <f t="shared" si="2"/>
        <v>12723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90">
        <v>5</v>
      </c>
      <c r="B25" s="44" t="s">
        <v>6</v>
      </c>
      <c r="C25" s="60">
        <f t="shared" si="5"/>
        <v>14387</v>
      </c>
      <c r="D25" s="9">
        <f t="shared" si="6"/>
        <v>18837</v>
      </c>
      <c r="E25" s="75">
        <f t="shared" si="3"/>
        <v>92.25984352956266</v>
      </c>
      <c r="F25" s="75">
        <f t="shared" si="4"/>
        <v>76.37628072410682</v>
      </c>
      <c r="G25" s="101"/>
      <c r="H25" s="146">
        <v>399</v>
      </c>
      <c r="I25" s="135">
        <v>10</v>
      </c>
      <c r="J25" s="44" t="s">
        <v>29</v>
      </c>
      <c r="K25" s="216">
        <f t="shared" si="1"/>
        <v>34</v>
      </c>
      <c r="L25" s="44" t="s">
        <v>1</v>
      </c>
      <c r="M25" s="407">
        <v>12302</v>
      </c>
      <c r="N25" s="223">
        <f t="shared" si="2"/>
        <v>12077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90">
        <v>6</v>
      </c>
      <c r="B26" s="44" t="s">
        <v>7</v>
      </c>
      <c r="C26" s="60">
        <f t="shared" si="5"/>
        <v>12723</v>
      </c>
      <c r="D26" s="9">
        <f t="shared" si="6"/>
        <v>14131</v>
      </c>
      <c r="E26" s="75">
        <f t="shared" si="3"/>
        <v>87.31727403747169</v>
      </c>
      <c r="F26" s="75">
        <f t="shared" si="4"/>
        <v>90.03609086405775</v>
      </c>
      <c r="G26" s="91"/>
      <c r="H26" s="146">
        <v>399</v>
      </c>
      <c r="I26" s="135">
        <v>32</v>
      </c>
      <c r="J26" s="44" t="s">
        <v>49</v>
      </c>
      <c r="K26" s="216">
        <f t="shared" si="1"/>
        <v>17</v>
      </c>
      <c r="L26" s="44" t="s">
        <v>34</v>
      </c>
      <c r="M26" s="407">
        <v>8617</v>
      </c>
      <c r="N26" s="223">
        <f t="shared" si="2"/>
        <v>11899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90">
        <v>7</v>
      </c>
      <c r="B27" s="44" t="s">
        <v>1</v>
      </c>
      <c r="C27" s="60">
        <f t="shared" si="5"/>
        <v>12077</v>
      </c>
      <c r="D27" s="9">
        <f t="shared" si="6"/>
        <v>12394</v>
      </c>
      <c r="E27" s="75">
        <f t="shared" si="3"/>
        <v>98.17102910095919</v>
      </c>
      <c r="F27" s="75">
        <f t="shared" si="4"/>
        <v>97.44231079554623</v>
      </c>
      <c r="G27" s="91"/>
      <c r="H27" s="146">
        <v>357</v>
      </c>
      <c r="I27" s="135">
        <v>24</v>
      </c>
      <c r="J27" s="44" t="s">
        <v>41</v>
      </c>
      <c r="K27" s="216">
        <f t="shared" si="1"/>
        <v>16</v>
      </c>
      <c r="L27" s="44" t="s">
        <v>3</v>
      </c>
      <c r="M27" s="407">
        <v>12310</v>
      </c>
      <c r="N27" s="223">
        <f t="shared" si="2"/>
        <v>9045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90">
        <v>8</v>
      </c>
      <c r="B28" s="44" t="s">
        <v>34</v>
      </c>
      <c r="C28" s="60">
        <f t="shared" si="5"/>
        <v>11899</v>
      </c>
      <c r="D28" s="9">
        <f t="shared" si="6"/>
        <v>7414</v>
      </c>
      <c r="E28" s="75">
        <f t="shared" si="3"/>
        <v>138.08750145062086</v>
      </c>
      <c r="F28" s="75">
        <f t="shared" si="4"/>
        <v>160.4936606420286</v>
      </c>
      <c r="G28" s="102"/>
      <c r="H28" s="146">
        <v>164</v>
      </c>
      <c r="I28" s="135">
        <v>20</v>
      </c>
      <c r="J28" s="44" t="s">
        <v>37</v>
      </c>
      <c r="K28" s="216">
        <f t="shared" si="1"/>
        <v>38</v>
      </c>
      <c r="L28" s="83" t="s">
        <v>52</v>
      </c>
      <c r="M28" s="407">
        <v>10161</v>
      </c>
      <c r="N28" s="223">
        <f t="shared" si="2"/>
        <v>8676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90">
        <v>9</v>
      </c>
      <c r="B29" s="44" t="s">
        <v>3</v>
      </c>
      <c r="C29" s="60">
        <f t="shared" si="5"/>
        <v>9045</v>
      </c>
      <c r="D29" s="9">
        <f t="shared" si="6"/>
        <v>9919</v>
      </c>
      <c r="E29" s="75">
        <f t="shared" si="3"/>
        <v>73.47684809098294</v>
      </c>
      <c r="F29" s="75">
        <f t="shared" si="4"/>
        <v>91.18862788587559</v>
      </c>
      <c r="G29" s="101"/>
      <c r="H29" s="146">
        <v>120</v>
      </c>
      <c r="I29" s="135">
        <v>11</v>
      </c>
      <c r="J29" s="44" t="s">
        <v>30</v>
      </c>
      <c r="K29" s="1"/>
      <c r="L29" t="s">
        <v>96</v>
      </c>
      <c r="M29" s="409">
        <v>195757</v>
      </c>
      <c r="N29" s="224">
        <f>SUM(H44)</f>
        <v>190788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3">
        <v>10</v>
      </c>
      <c r="B30" s="83" t="s">
        <v>52</v>
      </c>
      <c r="C30" s="60">
        <f t="shared" si="5"/>
        <v>8676</v>
      </c>
      <c r="D30" s="9">
        <f t="shared" si="6"/>
        <v>9023</v>
      </c>
      <c r="E30" s="86">
        <f t="shared" si="3"/>
        <v>85.3852967227635</v>
      </c>
      <c r="F30" s="92">
        <f t="shared" si="4"/>
        <v>96.1542724149396</v>
      </c>
      <c r="G30" s="104"/>
      <c r="H30" s="146">
        <v>57</v>
      </c>
      <c r="I30" s="135">
        <v>21</v>
      </c>
      <c r="J30" s="117" t="s">
        <v>38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4"/>
      <c r="B31" s="95" t="s">
        <v>84</v>
      </c>
      <c r="C31" s="96">
        <f>SUM(H44)</f>
        <v>190788</v>
      </c>
      <c r="D31" s="96">
        <f>SUM(L14)</f>
        <v>208805</v>
      </c>
      <c r="E31" s="99">
        <f>SUM(N29/M29*100)</f>
        <v>97.46164888101065</v>
      </c>
      <c r="F31" s="92">
        <f t="shared" si="4"/>
        <v>91.3713752065324</v>
      </c>
      <c r="G31" s="100"/>
      <c r="H31" s="146">
        <v>41</v>
      </c>
      <c r="I31" s="135">
        <v>27</v>
      </c>
      <c r="J31" s="189" t="s">
        <v>44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7">
        <v>31</v>
      </c>
      <c r="I32" s="135">
        <v>18</v>
      </c>
      <c r="J32" s="189" t="s">
        <v>35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6">
        <v>25</v>
      </c>
      <c r="I33" s="135">
        <v>5</v>
      </c>
      <c r="J33" s="189" t="s">
        <v>24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6">
        <v>21</v>
      </c>
      <c r="I34" s="135">
        <v>37</v>
      </c>
      <c r="J34" s="189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62">
        <v>8</v>
      </c>
      <c r="I35" s="135">
        <v>15</v>
      </c>
      <c r="J35" s="189" t="s">
        <v>33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7">
        <v>2</v>
      </c>
      <c r="I36" s="135">
        <v>23</v>
      </c>
      <c r="J36" s="189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6">
        <v>0</v>
      </c>
      <c r="I37" s="135">
        <v>6</v>
      </c>
      <c r="J37" s="189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6">
        <v>0</v>
      </c>
      <c r="I38" s="135">
        <v>7</v>
      </c>
      <c r="J38" s="189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6">
        <v>0</v>
      </c>
      <c r="I39" s="135">
        <v>8</v>
      </c>
      <c r="J39" s="189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6">
        <v>0</v>
      </c>
      <c r="I40" s="135">
        <v>28</v>
      </c>
      <c r="J40" s="189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5">
        <v>29</v>
      </c>
      <c r="J41" s="189" t="s">
        <v>81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6">
        <v>0</v>
      </c>
      <c r="I42" s="135">
        <v>30</v>
      </c>
      <c r="J42" s="189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6">
        <v>0</v>
      </c>
      <c r="I43" s="135">
        <v>35</v>
      </c>
      <c r="J43" s="82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25">
        <f>SUM(H4:H43)</f>
        <v>190788</v>
      </c>
      <c r="I44" s="135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9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9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91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44" t="s">
        <v>14</v>
      </c>
      <c r="I48" s="148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62" t="s">
        <v>160</v>
      </c>
      <c r="I49" s="135"/>
      <c r="J49" s="11" t="s">
        <v>21</v>
      </c>
      <c r="K49" s="5"/>
      <c r="L49" s="172" t="s">
        <v>137</v>
      </c>
      <c r="M49" s="134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37916</v>
      </c>
      <c r="I50" s="135">
        <v>16</v>
      </c>
      <c r="J50" s="44" t="s">
        <v>3</v>
      </c>
      <c r="K50" s="226">
        <f>SUM(I50)</f>
        <v>16</v>
      </c>
      <c r="L50" s="153">
        <v>38713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5168</v>
      </c>
      <c r="I51" s="135">
        <v>26</v>
      </c>
      <c r="J51" s="44" t="s">
        <v>43</v>
      </c>
      <c r="K51" s="226">
        <f aca="true" t="shared" si="7" ref="K51:K59">SUM(I51)</f>
        <v>26</v>
      </c>
      <c r="L51" s="153">
        <v>4197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2230</v>
      </c>
      <c r="I52" s="135">
        <v>40</v>
      </c>
      <c r="J52" s="44" t="s">
        <v>2</v>
      </c>
      <c r="K52" s="226">
        <f t="shared" si="7"/>
        <v>40</v>
      </c>
      <c r="L52" s="153">
        <v>2031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7" t="s">
        <v>60</v>
      </c>
      <c r="B53" s="88" t="s">
        <v>77</v>
      </c>
      <c r="C53" s="88" t="s">
        <v>140</v>
      </c>
      <c r="D53" s="88" t="s">
        <v>141</v>
      </c>
      <c r="E53" s="88" t="s">
        <v>75</v>
      </c>
      <c r="F53" s="88" t="s">
        <v>74</v>
      </c>
      <c r="G53" s="89" t="s">
        <v>76</v>
      </c>
      <c r="H53" s="146">
        <v>1934</v>
      </c>
      <c r="I53" s="135">
        <v>36</v>
      </c>
      <c r="J53" s="44" t="s">
        <v>5</v>
      </c>
      <c r="K53" s="226">
        <f t="shared" si="7"/>
        <v>36</v>
      </c>
      <c r="L53" s="153">
        <v>1217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0">
        <v>1</v>
      </c>
      <c r="B54" s="44" t="s">
        <v>3</v>
      </c>
      <c r="C54" s="60">
        <f>SUM(H50)</f>
        <v>37916</v>
      </c>
      <c r="D54" s="171">
        <f>SUM(L50)</f>
        <v>38713</v>
      </c>
      <c r="E54" s="75">
        <f aca="true" t="shared" si="8" ref="E54:E63">SUM(N67/M67*100)</f>
        <v>101.05543710021323</v>
      </c>
      <c r="F54" s="75">
        <f aca="true" t="shared" si="9" ref="F54:F61">SUM(C54/D54*100)</f>
        <v>97.9412600418464</v>
      </c>
      <c r="G54" s="91"/>
      <c r="H54" s="61">
        <v>1686</v>
      </c>
      <c r="I54" s="135">
        <v>1</v>
      </c>
      <c r="J54" s="44" t="s">
        <v>4</v>
      </c>
      <c r="K54" s="226">
        <f t="shared" si="7"/>
        <v>1</v>
      </c>
      <c r="L54" s="153">
        <v>1329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90">
        <v>2</v>
      </c>
      <c r="B55" s="44" t="s">
        <v>43</v>
      </c>
      <c r="C55" s="60">
        <f aca="true" t="shared" si="10" ref="C55:C63">SUM(H51)</f>
        <v>5168</v>
      </c>
      <c r="D55" s="171">
        <f aca="true" t="shared" si="11" ref="D55:D63">SUM(L51)</f>
        <v>4197</v>
      </c>
      <c r="E55" s="75">
        <f t="shared" si="8"/>
        <v>132.41096592364846</v>
      </c>
      <c r="F55" s="75">
        <f t="shared" si="9"/>
        <v>123.13557302835359</v>
      </c>
      <c r="G55" s="91"/>
      <c r="H55" s="61">
        <v>1658</v>
      </c>
      <c r="I55" s="135">
        <v>38</v>
      </c>
      <c r="J55" s="44" t="s">
        <v>52</v>
      </c>
      <c r="K55" s="226">
        <f t="shared" si="7"/>
        <v>38</v>
      </c>
      <c r="L55" s="153">
        <v>1482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90">
        <v>3</v>
      </c>
      <c r="B56" s="44" t="s">
        <v>2</v>
      </c>
      <c r="C56" s="60">
        <f t="shared" si="10"/>
        <v>2230</v>
      </c>
      <c r="D56" s="171">
        <f t="shared" si="11"/>
        <v>2031</v>
      </c>
      <c r="E56" s="75">
        <f t="shared" si="8"/>
        <v>100.99637681159422</v>
      </c>
      <c r="F56" s="75">
        <f t="shared" si="9"/>
        <v>109.79812900049237</v>
      </c>
      <c r="G56" s="91"/>
      <c r="H56" s="146">
        <v>1026</v>
      </c>
      <c r="I56" s="135">
        <v>25</v>
      </c>
      <c r="J56" s="44" t="s">
        <v>42</v>
      </c>
      <c r="K56" s="226">
        <f t="shared" si="7"/>
        <v>25</v>
      </c>
      <c r="L56" s="153">
        <v>897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90">
        <v>4</v>
      </c>
      <c r="B57" s="44" t="s">
        <v>5</v>
      </c>
      <c r="C57" s="60">
        <f t="shared" si="10"/>
        <v>1934</v>
      </c>
      <c r="D57" s="171">
        <f t="shared" si="11"/>
        <v>1217</v>
      </c>
      <c r="E57" s="75">
        <f t="shared" si="8"/>
        <v>164.1765704584041</v>
      </c>
      <c r="F57" s="75">
        <f t="shared" si="9"/>
        <v>158.9153656532457</v>
      </c>
      <c r="G57" s="91"/>
      <c r="H57" s="61">
        <v>956</v>
      </c>
      <c r="I57" s="135">
        <v>34</v>
      </c>
      <c r="J57" s="44" t="s">
        <v>1</v>
      </c>
      <c r="K57" s="226">
        <f t="shared" si="7"/>
        <v>34</v>
      </c>
      <c r="L57" s="153">
        <v>984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90">
        <v>5</v>
      </c>
      <c r="B58" s="44" t="s">
        <v>4</v>
      </c>
      <c r="C58" s="60">
        <f t="shared" si="10"/>
        <v>1686</v>
      </c>
      <c r="D58" s="171">
        <f t="shared" si="11"/>
        <v>1329</v>
      </c>
      <c r="E58" s="75">
        <f t="shared" si="8"/>
        <v>936.6666666666667</v>
      </c>
      <c r="F58" s="75">
        <f t="shared" si="9"/>
        <v>126.86230248306998</v>
      </c>
      <c r="G58" s="101"/>
      <c r="H58" s="146">
        <v>710</v>
      </c>
      <c r="I58" s="135">
        <v>19</v>
      </c>
      <c r="J58" s="44" t="s">
        <v>36</v>
      </c>
      <c r="K58" s="226">
        <f t="shared" si="7"/>
        <v>19</v>
      </c>
      <c r="L58" s="153">
        <v>682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90">
        <v>6</v>
      </c>
      <c r="B59" s="44" t="s">
        <v>52</v>
      </c>
      <c r="C59" s="60">
        <f t="shared" si="10"/>
        <v>1658</v>
      </c>
      <c r="D59" s="171">
        <f t="shared" si="11"/>
        <v>1482</v>
      </c>
      <c r="E59" s="75">
        <f t="shared" si="8"/>
        <v>140.62765055131467</v>
      </c>
      <c r="F59" s="75">
        <f t="shared" si="9"/>
        <v>111.87584345479083</v>
      </c>
      <c r="G59" s="91"/>
      <c r="H59" s="412">
        <v>566</v>
      </c>
      <c r="I59" s="262">
        <v>33</v>
      </c>
      <c r="J59" s="83" t="s">
        <v>0</v>
      </c>
      <c r="K59" s="226">
        <f t="shared" si="7"/>
        <v>33</v>
      </c>
      <c r="L59" s="153">
        <v>911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90">
        <v>7</v>
      </c>
      <c r="B60" s="44" t="s">
        <v>42</v>
      </c>
      <c r="C60" s="60">
        <f t="shared" si="10"/>
        <v>1026</v>
      </c>
      <c r="D60" s="171">
        <f t="shared" si="11"/>
        <v>897</v>
      </c>
      <c r="E60" s="75">
        <f t="shared" si="8"/>
        <v>72.66288951841359</v>
      </c>
      <c r="F60" s="75">
        <f t="shared" si="9"/>
        <v>114.38127090301002</v>
      </c>
      <c r="G60" s="91"/>
      <c r="H60" s="146">
        <v>468</v>
      </c>
      <c r="I60" s="229">
        <v>24</v>
      </c>
      <c r="J60" s="82" t="s">
        <v>41</v>
      </c>
      <c r="K60" s="245" t="s">
        <v>9</v>
      </c>
      <c r="L60" s="2">
        <v>54948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90">
        <v>8</v>
      </c>
      <c r="B61" s="44" t="s">
        <v>1</v>
      </c>
      <c r="C61" s="60">
        <f t="shared" si="10"/>
        <v>956</v>
      </c>
      <c r="D61" s="171">
        <f t="shared" si="11"/>
        <v>984</v>
      </c>
      <c r="E61" s="75">
        <f t="shared" si="8"/>
        <v>108.63636363636364</v>
      </c>
      <c r="F61" s="75">
        <f t="shared" si="9"/>
        <v>97.15447154471545</v>
      </c>
      <c r="G61" s="102"/>
      <c r="H61" s="61">
        <v>446</v>
      </c>
      <c r="I61" s="135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90">
        <v>9</v>
      </c>
      <c r="B62" s="44" t="s">
        <v>36</v>
      </c>
      <c r="C62" s="60">
        <f t="shared" si="10"/>
        <v>710</v>
      </c>
      <c r="D62" s="171">
        <f t="shared" si="11"/>
        <v>682</v>
      </c>
      <c r="E62" s="75">
        <f t="shared" si="8"/>
        <v>156.73289183222957</v>
      </c>
      <c r="F62" s="75">
        <f>SUM(C62/D62*100)</f>
        <v>104.10557184750732</v>
      </c>
      <c r="G62" s="101"/>
      <c r="H62" s="146">
        <v>336</v>
      </c>
      <c r="I62" s="135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3">
        <v>10</v>
      </c>
      <c r="B63" s="83" t="s">
        <v>0</v>
      </c>
      <c r="C63" s="60">
        <f t="shared" si="10"/>
        <v>566</v>
      </c>
      <c r="D63" s="171">
        <f t="shared" si="11"/>
        <v>911</v>
      </c>
      <c r="E63" s="86">
        <f t="shared" si="8"/>
        <v>103.09653916211295</v>
      </c>
      <c r="F63" s="86">
        <f>SUM(C63/D63*100)</f>
        <v>62.12952799121844</v>
      </c>
      <c r="G63" s="104"/>
      <c r="H63" s="61">
        <v>184</v>
      </c>
      <c r="I63" s="135">
        <v>12</v>
      </c>
      <c r="J63" s="44" t="s">
        <v>31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4"/>
      <c r="B64" s="95" t="s">
        <v>85</v>
      </c>
      <c r="C64" s="96">
        <f>SUM(H90)</f>
        <v>55809</v>
      </c>
      <c r="D64" s="96">
        <f>SUM(L60)</f>
        <v>54948</v>
      </c>
      <c r="E64" s="99">
        <f>SUM(N77/M77*100)</f>
        <v>109.72631827297393</v>
      </c>
      <c r="F64" s="99">
        <f>SUM(C64/D64*100)</f>
        <v>101.56693601222975</v>
      </c>
      <c r="G64" s="100"/>
      <c r="H64" s="62">
        <v>159</v>
      </c>
      <c r="I64" s="135">
        <v>4</v>
      </c>
      <c r="J64" s="44" t="s">
        <v>23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133</v>
      </c>
      <c r="I65" s="135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82</v>
      </c>
      <c r="I66" s="135">
        <v>13</v>
      </c>
      <c r="J66" s="44" t="s">
        <v>7</v>
      </c>
      <c r="K66" s="1"/>
      <c r="L66" s="74" t="s">
        <v>14</v>
      </c>
      <c r="M66" s="195" t="s">
        <v>111</v>
      </c>
      <c r="N66" s="59" t="s">
        <v>122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76</v>
      </c>
      <c r="I67" s="135">
        <v>17</v>
      </c>
      <c r="J67" s="44" t="s">
        <v>34</v>
      </c>
      <c r="K67" s="5">
        <f>SUM(I50)</f>
        <v>16</v>
      </c>
      <c r="L67" s="44" t="s">
        <v>3</v>
      </c>
      <c r="M67" s="196">
        <v>37520</v>
      </c>
      <c r="N67" s="223">
        <f>SUM(H50)</f>
        <v>37916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74</v>
      </c>
      <c r="I68" s="135">
        <v>9</v>
      </c>
      <c r="J68" s="44" t="s">
        <v>28</v>
      </c>
      <c r="K68" s="5">
        <f aca="true" t="shared" si="12" ref="K68:K76">SUM(I51)</f>
        <v>26</v>
      </c>
      <c r="L68" s="44" t="s">
        <v>43</v>
      </c>
      <c r="M68" s="197">
        <v>3903</v>
      </c>
      <c r="N68" s="223">
        <f aca="true" t="shared" si="13" ref="N68:N76">SUM(H51)</f>
        <v>5168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5">
        <v>23</v>
      </c>
      <c r="J69" s="44" t="s">
        <v>40</v>
      </c>
      <c r="K69" s="5">
        <f t="shared" si="12"/>
        <v>40</v>
      </c>
      <c r="L69" s="44" t="s">
        <v>2</v>
      </c>
      <c r="M69" s="197">
        <v>2208</v>
      </c>
      <c r="N69" s="223">
        <f t="shared" si="13"/>
        <v>2230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5">
        <v>2</v>
      </c>
      <c r="J70" s="44" t="s">
        <v>6</v>
      </c>
      <c r="K70" s="5">
        <f t="shared" si="12"/>
        <v>36</v>
      </c>
      <c r="L70" s="44" t="s">
        <v>5</v>
      </c>
      <c r="M70" s="197">
        <v>1178</v>
      </c>
      <c r="N70" s="223">
        <f t="shared" si="13"/>
        <v>1934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5">
        <v>3</v>
      </c>
      <c r="J71" s="44" t="s">
        <v>22</v>
      </c>
      <c r="K71" s="5">
        <f t="shared" si="12"/>
        <v>1</v>
      </c>
      <c r="L71" s="44" t="s">
        <v>4</v>
      </c>
      <c r="M71" s="197">
        <v>180</v>
      </c>
      <c r="N71" s="223">
        <f t="shared" si="13"/>
        <v>1686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46">
        <v>0</v>
      </c>
      <c r="I72" s="135">
        <v>5</v>
      </c>
      <c r="J72" s="44" t="s">
        <v>24</v>
      </c>
      <c r="K72" s="5">
        <f t="shared" si="12"/>
        <v>38</v>
      </c>
      <c r="L72" s="44" t="s">
        <v>52</v>
      </c>
      <c r="M72" s="197">
        <v>1179</v>
      </c>
      <c r="N72" s="223">
        <f t="shared" si="13"/>
        <v>1658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5">
        <v>6</v>
      </c>
      <c r="J73" s="44" t="s">
        <v>25</v>
      </c>
      <c r="K73" s="5">
        <f t="shared" si="12"/>
        <v>25</v>
      </c>
      <c r="L73" s="44" t="s">
        <v>42</v>
      </c>
      <c r="M73" s="197">
        <v>1412</v>
      </c>
      <c r="N73" s="223">
        <f t="shared" si="13"/>
        <v>1026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46">
        <v>0</v>
      </c>
      <c r="I74" s="135">
        <v>7</v>
      </c>
      <c r="J74" s="44" t="s">
        <v>26</v>
      </c>
      <c r="K74" s="5">
        <f t="shared" si="12"/>
        <v>34</v>
      </c>
      <c r="L74" s="44" t="s">
        <v>1</v>
      </c>
      <c r="M74" s="197">
        <v>880</v>
      </c>
      <c r="N74" s="223">
        <f t="shared" si="13"/>
        <v>956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5">
        <v>8</v>
      </c>
      <c r="J75" s="44" t="s">
        <v>27</v>
      </c>
      <c r="K75" s="5">
        <f t="shared" si="12"/>
        <v>19</v>
      </c>
      <c r="L75" s="44" t="s">
        <v>36</v>
      </c>
      <c r="M75" s="197">
        <v>453</v>
      </c>
      <c r="N75" s="223">
        <f t="shared" si="13"/>
        <v>710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46">
        <v>0</v>
      </c>
      <c r="I76" s="135">
        <v>10</v>
      </c>
      <c r="J76" s="44" t="s">
        <v>29</v>
      </c>
      <c r="K76" s="5">
        <f t="shared" si="12"/>
        <v>33</v>
      </c>
      <c r="L76" s="83" t="s">
        <v>0</v>
      </c>
      <c r="M76" s="197">
        <v>549</v>
      </c>
      <c r="N76" s="223">
        <f t="shared" si="13"/>
        <v>566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3.5">
      <c r="H77" s="61">
        <v>0</v>
      </c>
      <c r="I77" s="135">
        <v>11</v>
      </c>
      <c r="J77" s="44" t="s">
        <v>30</v>
      </c>
      <c r="K77" s="1"/>
      <c r="L77" t="s">
        <v>96</v>
      </c>
      <c r="M77" s="196">
        <v>50862</v>
      </c>
      <c r="N77" s="221">
        <f>SUM(H90)</f>
        <v>55809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7">
        <v>0</v>
      </c>
      <c r="I78" s="135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5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5">
        <v>21</v>
      </c>
      <c r="J80" s="44" t="s">
        <v>116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5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5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5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6">
        <v>0</v>
      </c>
      <c r="I84" s="135">
        <v>29</v>
      </c>
      <c r="J84" s="44" t="s">
        <v>81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5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6">
        <v>0</v>
      </c>
      <c r="I86" s="135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5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46">
        <v>0</v>
      </c>
      <c r="I88" s="135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5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21">
        <f>SUM(H50:H89)</f>
        <v>55809</v>
      </c>
      <c r="I90" s="135"/>
      <c r="J90" s="5" t="s">
        <v>72</v>
      </c>
      <c r="Q90" s="1"/>
      <c r="R90" s="19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9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9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9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9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9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9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99" t="s">
        <v>112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138</v>
      </c>
      <c r="I3" s="5"/>
      <c r="J3" s="11" t="s">
        <v>21</v>
      </c>
      <c r="K3" s="133"/>
      <c r="L3" s="163" t="s">
        <v>139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7">
        <v>57819</v>
      </c>
      <c r="I4" s="135">
        <v>33</v>
      </c>
      <c r="J4" s="136" t="s">
        <v>0</v>
      </c>
      <c r="K4" s="228">
        <f>SUM(I4)</f>
        <v>33</v>
      </c>
      <c r="L4" s="155">
        <v>41268</v>
      </c>
      <c r="M4" s="168"/>
      <c r="N4" s="159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6">
        <v>16914</v>
      </c>
      <c r="I5" s="135">
        <v>34</v>
      </c>
      <c r="J5" s="136" t="s">
        <v>1</v>
      </c>
      <c r="K5" s="228">
        <f aca="true" t="shared" si="0" ref="K5:K13">SUM(I5)</f>
        <v>34</v>
      </c>
      <c r="L5" s="164">
        <v>34897</v>
      </c>
      <c r="M5" s="168"/>
      <c r="N5" s="159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6">
        <v>10850</v>
      </c>
      <c r="I6" s="135">
        <v>40</v>
      </c>
      <c r="J6" s="136" t="s">
        <v>2</v>
      </c>
      <c r="K6" s="228">
        <f t="shared" si="0"/>
        <v>40</v>
      </c>
      <c r="L6" s="164">
        <v>21587</v>
      </c>
      <c r="M6" s="168"/>
      <c r="N6" s="159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6">
        <v>10666</v>
      </c>
      <c r="I7" s="135">
        <v>25</v>
      </c>
      <c r="J7" s="136" t="s">
        <v>42</v>
      </c>
      <c r="K7" s="228">
        <f t="shared" si="0"/>
        <v>25</v>
      </c>
      <c r="L7" s="164">
        <v>11139</v>
      </c>
      <c r="M7" s="16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6">
        <v>6908</v>
      </c>
      <c r="I8" s="135">
        <v>24</v>
      </c>
      <c r="J8" s="136" t="s">
        <v>41</v>
      </c>
      <c r="K8" s="228">
        <f t="shared" si="0"/>
        <v>24</v>
      </c>
      <c r="L8" s="164">
        <v>6661</v>
      </c>
      <c r="M8" s="168"/>
      <c r="N8" s="159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6">
        <v>3308</v>
      </c>
      <c r="I9" s="135">
        <v>14</v>
      </c>
      <c r="J9" s="136" t="s">
        <v>32</v>
      </c>
      <c r="K9" s="228">
        <f t="shared" si="0"/>
        <v>14</v>
      </c>
      <c r="L9" s="164">
        <v>3753</v>
      </c>
      <c r="M9" s="16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6">
        <v>2567</v>
      </c>
      <c r="I10" s="135">
        <v>12</v>
      </c>
      <c r="J10" s="136" t="s">
        <v>31</v>
      </c>
      <c r="K10" s="228">
        <f t="shared" si="0"/>
        <v>12</v>
      </c>
      <c r="L10" s="164">
        <v>1977</v>
      </c>
      <c r="M10" s="16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6">
        <v>2464</v>
      </c>
      <c r="I11" s="135">
        <v>26</v>
      </c>
      <c r="J11" s="136" t="s">
        <v>43</v>
      </c>
      <c r="K11" s="228">
        <f t="shared" si="0"/>
        <v>26</v>
      </c>
      <c r="L11" s="164">
        <v>3381</v>
      </c>
      <c r="M11" s="16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6">
        <v>1964</v>
      </c>
      <c r="I12" s="135">
        <v>13</v>
      </c>
      <c r="J12" s="136" t="s">
        <v>7</v>
      </c>
      <c r="K12" s="228">
        <f t="shared" si="0"/>
        <v>13</v>
      </c>
      <c r="L12" s="164">
        <v>3878</v>
      </c>
      <c r="M12" s="168"/>
      <c r="O12" s="1"/>
      <c r="Q12" s="1"/>
      <c r="R12" s="66"/>
      <c r="S12" s="33"/>
      <c r="T12" s="33"/>
      <c r="U12" s="149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46">
        <v>1160</v>
      </c>
      <c r="I13" s="262">
        <v>9</v>
      </c>
      <c r="J13" s="273" t="s">
        <v>28</v>
      </c>
      <c r="K13" s="228">
        <f t="shared" si="0"/>
        <v>9</v>
      </c>
      <c r="L13" s="165">
        <v>951</v>
      </c>
      <c r="M13" s="169"/>
      <c r="N13" s="17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6">
        <v>1069</v>
      </c>
      <c r="I14" s="229">
        <v>17</v>
      </c>
      <c r="J14" s="274" t="s">
        <v>34</v>
      </c>
      <c r="K14" s="70" t="s">
        <v>9</v>
      </c>
      <c r="L14" s="33">
        <v>138895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6">
        <v>1001</v>
      </c>
      <c r="I15" s="135">
        <v>36</v>
      </c>
      <c r="J15" s="136" t="s">
        <v>5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6">
        <v>841</v>
      </c>
      <c r="I16" s="135">
        <v>21</v>
      </c>
      <c r="J16" s="136" t="s">
        <v>38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6">
        <v>815</v>
      </c>
      <c r="I17" s="135">
        <v>31</v>
      </c>
      <c r="J17" s="136" t="s">
        <v>48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30">
        <v>558</v>
      </c>
      <c r="I18" s="135">
        <v>22</v>
      </c>
      <c r="J18" s="136" t="s">
        <v>39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7">
        <v>443</v>
      </c>
      <c r="I19" s="135">
        <v>6</v>
      </c>
      <c r="J19" s="136" t="s">
        <v>25</v>
      </c>
      <c r="K19" s="1"/>
      <c r="L19" s="74" t="s">
        <v>112</v>
      </c>
      <c r="M19" s="156" t="s">
        <v>99</v>
      </c>
      <c r="N19" s="59" t="s">
        <v>122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6">
        <v>418</v>
      </c>
      <c r="I20" s="135">
        <v>15</v>
      </c>
      <c r="J20" s="136" t="s">
        <v>33</v>
      </c>
      <c r="K20" s="228">
        <f>SUM(I4)</f>
        <v>33</v>
      </c>
      <c r="L20" s="136" t="s">
        <v>0</v>
      </c>
      <c r="M20" s="157">
        <v>49063</v>
      </c>
      <c r="N20" s="218">
        <f>SUM(H4)</f>
        <v>57819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7" t="s">
        <v>60</v>
      </c>
      <c r="B21" s="88" t="s">
        <v>77</v>
      </c>
      <c r="C21" s="88" t="s">
        <v>140</v>
      </c>
      <c r="D21" s="88" t="s">
        <v>141</v>
      </c>
      <c r="E21" s="88" t="s">
        <v>75</v>
      </c>
      <c r="F21" s="88" t="s">
        <v>74</v>
      </c>
      <c r="G21" s="89" t="s">
        <v>76</v>
      </c>
      <c r="H21" s="146">
        <v>344</v>
      </c>
      <c r="I21" s="135">
        <v>38</v>
      </c>
      <c r="J21" s="136" t="s">
        <v>52</v>
      </c>
      <c r="K21" s="228">
        <f aca="true" t="shared" si="1" ref="K21:K29">SUM(I5)</f>
        <v>34</v>
      </c>
      <c r="L21" s="136" t="s">
        <v>1</v>
      </c>
      <c r="M21" s="158">
        <v>17320</v>
      </c>
      <c r="N21" s="218">
        <f aca="true" t="shared" si="2" ref="N21:N29">SUM(H5)</f>
        <v>16914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90">
        <v>1</v>
      </c>
      <c r="B22" s="379" t="s">
        <v>0</v>
      </c>
      <c r="C22" s="60">
        <f>SUM(H4)</f>
        <v>57819</v>
      </c>
      <c r="D22" s="171">
        <f>SUM(L4)</f>
        <v>41268</v>
      </c>
      <c r="E22" s="84">
        <f aca="true" t="shared" si="3" ref="E22:E31">SUM(N20/M20*100)</f>
        <v>117.84644232925015</v>
      </c>
      <c r="F22" s="75">
        <f aca="true" t="shared" si="4" ref="F22:F32">SUM(C22/D22*100)</f>
        <v>140.10613550450714</v>
      </c>
      <c r="G22" s="91"/>
      <c r="H22" s="146">
        <v>314</v>
      </c>
      <c r="I22" s="135">
        <v>20</v>
      </c>
      <c r="J22" s="136" t="s">
        <v>37</v>
      </c>
      <c r="K22" s="228">
        <f t="shared" si="1"/>
        <v>40</v>
      </c>
      <c r="L22" s="136" t="s">
        <v>2</v>
      </c>
      <c r="M22" s="158">
        <v>9706</v>
      </c>
      <c r="N22" s="218">
        <f t="shared" si="2"/>
        <v>10850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90">
        <v>2</v>
      </c>
      <c r="B23" s="379" t="s">
        <v>1</v>
      </c>
      <c r="C23" s="60">
        <f aca="true" t="shared" si="5" ref="C23:C31">SUM(H5)</f>
        <v>16914</v>
      </c>
      <c r="D23" s="171">
        <f aca="true" t="shared" si="6" ref="D23:D31">SUM(L5)</f>
        <v>34897</v>
      </c>
      <c r="E23" s="84">
        <f t="shared" si="3"/>
        <v>97.65588914549653</v>
      </c>
      <c r="F23" s="75">
        <f t="shared" si="4"/>
        <v>48.4683497148752</v>
      </c>
      <c r="G23" s="91"/>
      <c r="H23" s="146">
        <v>210</v>
      </c>
      <c r="I23" s="135">
        <v>29</v>
      </c>
      <c r="J23" s="136" t="s">
        <v>80</v>
      </c>
      <c r="K23" s="228">
        <f t="shared" si="1"/>
        <v>25</v>
      </c>
      <c r="L23" s="136" t="s">
        <v>42</v>
      </c>
      <c r="M23" s="158">
        <v>5160</v>
      </c>
      <c r="N23" s="218">
        <f t="shared" si="2"/>
        <v>10666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90">
        <v>3</v>
      </c>
      <c r="B24" s="379" t="s">
        <v>2</v>
      </c>
      <c r="C24" s="60">
        <f t="shared" si="5"/>
        <v>10850</v>
      </c>
      <c r="D24" s="171">
        <f t="shared" si="6"/>
        <v>21587</v>
      </c>
      <c r="E24" s="84">
        <f t="shared" si="3"/>
        <v>111.78652379971152</v>
      </c>
      <c r="F24" s="75">
        <f t="shared" si="4"/>
        <v>50.261731597720846</v>
      </c>
      <c r="G24" s="91"/>
      <c r="H24" s="146">
        <v>189</v>
      </c>
      <c r="I24" s="135">
        <v>32</v>
      </c>
      <c r="J24" s="136" t="s">
        <v>49</v>
      </c>
      <c r="K24" s="228">
        <f t="shared" si="1"/>
        <v>24</v>
      </c>
      <c r="L24" s="136" t="s">
        <v>41</v>
      </c>
      <c r="M24" s="158">
        <v>6956</v>
      </c>
      <c r="N24" s="218">
        <f t="shared" si="2"/>
        <v>6908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90">
        <v>4</v>
      </c>
      <c r="B25" s="379" t="s">
        <v>42</v>
      </c>
      <c r="C25" s="60">
        <f t="shared" si="5"/>
        <v>10666</v>
      </c>
      <c r="D25" s="171">
        <f t="shared" si="6"/>
        <v>11139</v>
      </c>
      <c r="E25" s="84">
        <f t="shared" si="3"/>
        <v>206.70542635658916</v>
      </c>
      <c r="F25" s="75">
        <f t="shared" si="4"/>
        <v>95.75365831762277</v>
      </c>
      <c r="G25" s="91"/>
      <c r="H25" s="146">
        <v>165</v>
      </c>
      <c r="I25" s="135">
        <v>1</v>
      </c>
      <c r="J25" s="136" t="s">
        <v>4</v>
      </c>
      <c r="K25" s="228">
        <f t="shared" si="1"/>
        <v>14</v>
      </c>
      <c r="L25" s="136" t="s">
        <v>32</v>
      </c>
      <c r="M25" s="158">
        <v>2422</v>
      </c>
      <c r="N25" s="218">
        <f t="shared" si="2"/>
        <v>3308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90">
        <v>5</v>
      </c>
      <c r="B26" s="379" t="s">
        <v>41</v>
      </c>
      <c r="C26" s="60">
        <f t="shared" si="5"/>
        <v>6908</v>
      </c>
      <c r="D26" s="171">
        <f t="shared" si="6"/>
        <v>6661</v>
      </c>
      <c r="E26" s="84">
        <f t="shared" si="3"/>
        <v>99.30994824611847</v>
      </c>
      <c r="F26" s="75">
        <f t="shared" si="4"/>
        <v>103.70815192913976</v>
      </c>
      <c r="G26" s="101"/>
      <c r="H26" s="146">
        <v>126</v>
      </c>
      <c r="I26" s="135">
        <v>11</v>
      </c>
      <c r="J26" s="136" t="s">
        <v>30</v>
      </c>
      <c r="K26" s="228">
        <f t="shared" si="1"/>
        <v>12</v>
      </c>
      <c r="L26" s="136" t="s">
        <v>31</v>
      </c>
      <c r="M26" s="158">
        <v>2162</v>
      </c>
      <c r="N26" s="218">
        <f t="shared" si="2"/>
        <v>2567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90">
        <v>6</v>
      </c>
      <c r="B27" s="379" t="s">
        <v>32</v>
      </c>
      <c r="C27" s="60">
        <f t="shared" si="5"/>
        <v>3308</v>
      </c>
      <c r="D27" s="171">
        <f t="shared" si="6"/>
        <v>3753</v>
      </c>
      <c r="E27" s="84">
        <f t="shared" si="3"/>
        <v>136.5813377374071</v>
      </c>
      <c r="F27" s="75">
        <f t="shared" si="4"/>
        <v>88.14281907807087</v>
      </c>
      <c r="G27" s="105"/>
      <c r="H27" s="146">
        <v>106</v>
      </c>
      <c r="I27" s="135">
        <v>18</v>
      </c>
      <c r="J27" s="136" t="s">
        <v>35</v>
      </c>
      <c r="K27" s="228">
        <f t="shared" si="1"/>
        <v>26</v>
      </c>
      <c r="L27" s="136" t="s">
        <v>43</v>
      </c>
      <c r="M27" s="158">
        <v>2169</v>
      </c>
      <c r="N27" s="218">
        <f t="shared" si="2"/>
        <v>2464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90">
        <v>7</v>
      </c>
      <c r="B28" s="379" t="s">
        <v>31</v>
      </c>
      <c r="C28" s="60">
        <f t="shared" si="5"/>
        <v>2567</v>
      </c>
      <c r="D28" s="171">
        <f t="shared" si="6"/>
        <v>1977</v>
      </c>
      <c r="E28" s="84">
        <f t="shared" si="3"/>
        <v>118.73265494912117</v>
      </c>
      <c r="F28" s="75">
        <f t="shared" si="4"/>
        <v>129.84319676277187</v>
      </c>
      <c r="G28" s="91"/>
      <c r="H28" s="146">
        <v>47</v>
      </c>
      <c r="I28" s="135">
        <v>16</v>
      </c>
      <c r="J28" s="136" t="s">
        <v>3</v>
      </c>
      <c r="K28" s="228">
        <f t="shared" si="1"/>
        <v>13</v>
      </c>
      <c r="L28" s="136" t="s">
        <v>7</v>
      </c>
      <c r="M28" s="158">
        <v>6016</v>
      </c>
      <c r="N28" s="218">
        <f t="shared" si="2"/>
        <v>1964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90">
        <v>8</v>
      </c>
      <c r="B29" s="379" t="s">
        <v>43</v>
      </c>
      <c r="C29" s="60">
        <f t="shared" si="5"/>
        <v>2464</v>
      </c>
      <c r="D29" s="171">
        <f t="shared" si="6"/>
        <v>3381</v>
      </c>
      <c r="E29" s="84">
        <f t="shared" si="3"/>
        <v>113.6007376671277</v>
      </c>
      <c r="F29" s="75">
        <f t="shared" si="4"/>
        <v>72.87784679089026</v>
      </c>
      <c r="G29" s="102"/>
      <c r="H29" s="146">
        <v>40</v>
      </c>
      <c r="I29" s="135">
        <v>39</v>
      </c>
      <c r="J29" s="136" t="s">
        <v>53</v>
      </c>
      <c r="K29" s="228">
        <f t="shared" si="1"/>
        <v>9</v>
      </c>
      <c r="L29" s="273" t="s">
        <v>28</v>
      </c>
      <c r="M29" s="167">
        <v>1407</v>
      </c>
      <c r="N29" s="218">
        <f t="shared" si="2"/>
        <v>1160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90">
        <v>9</v>
      </c>
      <c r="B30" s="379" t="s">
        <v>7</v>
      </c>
      <c r="C30" s="60">
        <f t="shared" si="5"/>
        <v>1964</v>
      </c>
      <c r="D30" s="171">
        <f t="shared" si="6"/>
        <v>3878</v>
      </c>
      <c r="E30" s="84">
        <f t="shared" si="3"/>
        <v>32.64627659574468</v>
      </c>
      <c r="F30" s="75">
        <f t="shared" si="4"/>
        <v>50.64466219700877</v>
      </c>
      <c r="G30" s="101"/>
      <c r="H30" s="146">
        <v>37</v>
      </c>
      <c r="I30" s="135">
        <v>4</v>
      </c>
      <c r="J30" s="136" t="s">
        <v>23</v>
      </c>
      <c r="K30" s="1"/>
      <c r="L30" t="s">
        <v>96</v>
      </c>
      <c r="M30" s="69">
        <v>110167</v>
      </c>
      <c r="N30" s="227">
        <f>SUM(H44)</f>
        <v>121349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3">
        <v>10</v>
      </c>
      <c r="B31" s="386" t="s">
        <v>28</v>
      </c>
      <c r="C31" s="60">
        <f t="shared" si="5"/>
        <v>1160</v>
      </c>
      <c r="D31" s="171">
        <f t="shared" si="6"/>
        <v>951</v>
      </c>
      <c r="E31" s="85">
        <f t="shared" si="3"/>
        <v>82.4449182658138</v>
      </c>
      <c r="F31" s="92">
        <f t="shared" si="4"/>
        <v>121.97686645636172</v>
      </c>
      <c r="G31" s="104"/>
      <c r="H31" s="146">
        <v>4</v>
      </c>
      <c r="I31" s="135">
        <v>3</v>
      </c>
      <c r="J31" s="136" t="s">
        <v>22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4"/>
      <c r="B32" s="95" t="s">
        <v>85</v>
      </c>
      <c r="C32" s="96">
        <f>SUM(H44)</f>
        <v>121349</v>
      </c>
      <c r="D32" s="96">
        <f>SUM(L14)</f>
        <v>138895</v>
      </c>
      <c r="E32" s="97">
        <f>SUM(N30/M30*100)</f>
        <v>110.15004493178537</v>
      </c>
      <c r="F32" s="92">
        <f t="shared" si="4"/>
        <v>87.36743583282336</v>
      </c>
      <c r="G32" s="100"/>
      <c r="H32" s="147">
        <v>2</v>
      </c>
      <c r="I32" s="135">
        <v>23</v>
      </c>
      <c r="J32" s="136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6">
        <v>0</v>
      </c>
      <c r="I33" s="135">
        <v>2</v>
      </c>
      <c r="J33" s="136" t="s">
        <v>6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30">
        <v>0</v>
      </c>
      <c r="I34" s="135">
        <v>5</v>
      </c>
      <c r="J34" s="136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7">
        <v>0</v>
      </c>
      <c r="I35" s="135">
        <v>7</v>
      </c>
      <c r="J35" s="136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6">
        <v>0</v>
      </c>
      <c r="I36" s="135">
        <v>8</v>
      </c>
      <c r="J36" s="136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6">
        <v>0</v>
      </c>
      <c r="I37" s="135">
        <v>10</v>
      </c>
      <c r="J37" s="136" t="s">
        <v>29</v>
      </c>
      <c r="K37" s="63"/>
      <c r="L37" s="33"/>
      <c r="Q37" s="1"/>
      <c r="R37" s="66"/>
      <c r="S37" s="33"/>
      <c r="T37" s="33"/>
      <c r="U37" s="33"/>
      <c r="V37" s="149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6">
        <v>0</v>
      </c>
      <c r="I38" s="135">
        <v>19</v>
      </c>
      <c r="J38" s="136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6">
        <v>0</v>
      </c>
      <c r="I39" s="135">
        <v>27</v>
      </c>
      <c r="J39" s="136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6">
        <v>0</v>
      </c>
      <c r="I40" s="135">
        <v>28</v>
      </c>
      <c r="J40" s="136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6">
        <v>0</v>
      </c>
      <c r="I41" s="135">
        <v>30</v>
      </c>
      <c r="J41" s="136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6">
        <v>0</v>
      </c>
      <c r="I42" s="135">
        <v>35</v>
      </c>
      <c r="J42" s="1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6">
        <v>0</v>
      </c>
      <c r="I43" s="135">
        <v>37</v>
      </c>
      <c r="J43" s="1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21">
        <f>SUM(H4:H43)</f>
        <v>121349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9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61" t="s">
        <v>97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142</v>
      </c>
      <c r="I49" s="5"/>
      <c r="J49" s="11" t="s">
        <v>21</v>
      </c>
      <c r="K49" s="172"/>
      <c r="L49" s="162" t="s">
        <v>143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7">
        <v>39973</v>
      </c>
      <c r="I50" s="135">
        <v>16</v>
      </c>
      <c r="J50" s="10" t="s">
        <v>3</v>
      </c>
      <c r="K50" s="231">
        <f>SUM(I50)</f>
        <v>16</v>
      </c>
      <c r="L50" s="153">
        <v>37247</v>
      </c>
      <c r="M50" s="129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6">
        <v>27711</v>
      </c>
      <c r="I51" s="135">
        <v>26</v>
      </c>
      <c r="J51" s="10" t="s">
        <v>43</v>
      </c>
      <c r="K51" s="231">
        <f aca="true" t="shared" si="7" ref="K51:K59">SUM(I51)</f>
        <v>26</v>
      </c>
      <c r="L51" s="166">
        <v>31958</v>
      </c>
      <c r="M51" s="129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6">
        <v>12108</v>
      </c>
      <c r="I52" s="135">
        <v>38</v>
      </c>
      <c r="J52" s="10" t="s">
        <v>52</v>
      </c>
      <c r="K52" s="231">
        <f t="shared" si="7"/>
        <v>38</v>
      </c>
      <c r="L52" s="166">
        <v>7826</v>
      </c>
      <c r="M52" s="129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6">
        <v>10928</v>
      </c>
      <c r="I53" s="135">
        <v>24</v>
      </c>
      <c r="J53" s="10" t="s">
        <v>41</v>
      </c>
      <c r="K53" s="231">
        <f t="shared" si="7"/>
        <v>24</v>
      </c>
      <c r="L53" s="166">
        <v>7496</v>
      </c>
      <c r="M53" s="129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7" t="s">
        <v>60</v>
      </c>
      <c r="B54" s="88" t="s">
        <v>77</v>
      </c>
      <c r="C54" s="88" t="s">
        <v>140</v>
      </c>
      <c r="D54" s="88" t="s">
        <v>141</v>
      </c>
      <c r="E54" s="88" t="s">
        <v>75</v>
      </c>
      <c r="F54" s="88" t="s">
        <v>74</v>
      </c>
      <c r="G54" s="89" t="s">
        <v>76</v>
      </c>
      <c r="H54" s="146">
        <v>10283</v>
      </c>
      <c r="I54" s="135">
        <v>36</v>
      </c>
      <c r="J54" s="10" t="s">
        <v>5</v>
      </c>
      <c r="K54" s="231">
        <f t="shared" si="7"/>
        <v>36</v>
      </c>
      <c r="L54" s="166">
        <v>12640</v>
      </c>
      <c r="M54" s="129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90">
        <v>1</v>
      </c>
      <c r="B55" s="378" t="s">
        <v>3</v>
      </c>
      <c r="C55" s="60">
        <f>SUM(H50)</f>
        <v>39973</v>
      </c>
      <c r="D55" s="9">
        <f>SUM(L50)</f>
        <v>37247</v>
      </c>
      <c r="E55" s="75">
        <f>SUM(N66/M66*100)</f>
        <v>112.657121920974</v>
      </c>
      <c r="F55" s="75">
        <f aca="true" t="shared" si="8" ref="F55:F65">SUM(C55/D55*100)</f>
        <v>107.3187102316965</v>
      </c>
      <c r="G55" s="91"/>
      <c r="H55" s="146">
        <v>7841</v>
      </c>
      <c r="I55" s="135">
        <v>40</v>
      </c>
      <c r="J55" s="10" t="s">
        <v>2</v>
      </c>
      <c r="K55" s="231">
        <f t="shared" si="7"/>
        <v>40</v>
      </c>
      <c r="L55" s="166">
        <v>7504</v>
      </c>
      <c r="M55" s="129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90">
        <v>2</v>
      </c>
      <c r="B56" s="378" t="s">
        <v>43</v>
      </c>
      <c r="C56" s="60">
        <f aca="true" t="shared" si="9" ref="C56:C64">SUM(H51)</f>
        <v>27711</v>
      </c>
      <c r="D56" s="9">
        <f aca="true" t="shared" si="10" ref="D56:D64">SUM(L51)</f>
        <v>31958</v>
      </c>
      <c r="E56" s="75">
        <f aca="true" t="shared" si="11" ref="E56:E65">SUM(N67/M67*100)</f>
        <v>90.47012732615083</v>
      </c>
      <c r="F56" s="75">
        <f t="shared" si="8"/>
        <v>86.71068277113712</v>
      </c>
      <c r="G56" s="91"/>
      <c r="H56" s="146">
        <v>6942</v>
      </c>
      <c r="I56" s="135">
        <v>17</v>
      </c>
      <c r="J56" s="10" t="s">
        <v>34</v>
      </c>
      <c r="K56" s="231">
        <f t="shared" si="7"/>
        <v>17</v>
      </c>
      <c r="L56" s="166">
        <v>8982</v>
      </c>
      <c r="M56" s="129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90">
        <v>3</v>
      </c>
      <c r="B57" s="378" t="s">
        <v>52</v>
      </c>
      <c r="C57" s="60">
        <f t="shared" si="9"/>
        <v>12108</v>
      </c>
      <c r="D57" s="9">
        <f t="shared" si="10"/>
        <v>7826</v>
      </c>
      <c r="E57" s="75">
        <f t="shared" si="11"/>
        <v>70.91484127913787</v>
      </c>
      <c r="F57" s="75">
        <f t="shared" si="8"/>
        <v>154.715052389471</v>
      </c>
      <c r="G57" s="91"/>
      <c r="H57" s="146">
        <v>6493</v>
      </c>
      <c r="I57" s="135">
        <v>33</v>
      </c>
      <c r="J57" s="10" t="s">
        <v>0</v>
      </c>
      <c r="K57" s="231">
        <f t="shared" si="7"/>
        <v>33</v>
      </c>
      <c r="L57" s="166">
        <v>9892</v>
      </c>
      <c r="M57" s="129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90">
        <v>4</v>
      </c>
      <c r="B58" s="378" t="s">
        <v>41</v>
      </c>
      <c r="C58" s="60">
        <f t="shared" si="9"/>
        <v>10928</v>
      </c>
      <c r="D58" s="9">
        <f t="shared" si="10"/>
        <v>7496</v>
      </c>
      <c r="E58" s="75">
        <f t="shared" si="11"/>
        <v>99.94512529723796</v>
      </c>
      <c r="F58" s="75">
        <f t="shared" si="8"/>
        <v>145.78441835645677</v>
      </c>
      <c r="G58" s="91"/>
      <c r="H58" s="275">
        <v>4470</v>
      </c>
      <c r="I58" s="270">
        <v>30</v>
      </c>
      <c r="J58" s="132" t="s">
        <v>114</v>
      </c>
      <c r="K58" s="231">
        <f t="shared" si="7"/>
        <v>30</v>
      </c>
      <c r="L58" s="166">
        <v>5801</v>
      </c>
      <c r="M58" s="129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90">
        <v>5</v>
      </c>
      <c r="B59" s="378" t="s">
        <v>5</v>
      </c>
      <c r="C59" s="60">
        <f t="shared" si="9"/>
        <v>10283</v>
      </c>
      <c r="D59" s="9">
        <f t="shared" si="10"/>
        <v>12640</v>
      </c>
      <c r="E59" s="75">
        <f t="shared" si="11"/>
        <v>83.98399215942503</v>
      </c>
      <c r="F59" s="75">
        <f t="shared" si="8"/>
        <v>81.35284810126582</v>
      </c>
      <c r="G59" s="101"/>
      <c r="H59" s="263">
        <v>4244</v>
      </c>
      <c r="I59" s="262">
        <v>37</v>
      </c>
      <c r="J59" s="80" t="s">
        <v>51</v>
      </c>
      <c r="K59" s="231">
        <f t="shared" si="7"/>
        <v>37</v>
      </c>
      <c r="L59" s="185">
        <v>4602</v>
      </c>
      <c r="M59" s="129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90">
        <v>6</v>
      </c>
      <c r="B60" s="378" t="s">
        <v>2</v>
      </c>
      <c r="C60" s="60">
        <f t="shared" si="9"/>
        <v>7841</v>
      </c>
      <c r="D60" s="9">
        <f t="shared" si="10"/>
        <v>7504</v>
      </c>
      <c r="E60" s="75">
        <f t="shared" si="11"/>
        <v>94.41300421432872</v>
      </c>
      <c r="F60" s="75">
        <f t="shared" si="8"/>
        <v>104.4909381663113</v>
      </c>
      <c r="G60" s="91"/>
      <c r="H60" s="146">
        <v>3338</v>
      </c>
      <c r="I60" s="229">
        <v>35</v>
      </c>
      <c r="J60" s="79" t="s">
        <v>50</v>
      </c>
      <c r="K60" s="133" t="s">
        <v>9</v>
      </c>
      <c r="L60" s="60">
        <v>149890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90">
        <v>7</v>
      </c>
      <c r="B61" s="378" t="s">
        <v>34</v>
      </c>
      <c r="C61" s="60">
        <f t="shared" si="9"/>
        <v>6942</v>
      </c>
      <c r="D61" s="9">
        <f t="shared" si="10"/>
        <v>8982</v>
      </c>
      <c r="E61" s="75">
        <f t="shared" si="11"/>
        <v>108.91120175713837</v>
      </c>
      <c r="F61" s="75">
        <f t="shared" si="8"/>
        <v>77.2879091516366</v>
      </c>
      <c r="G61" s="91"/>
      <c r="H61" s="146">
        <v>3173</v>
      </c>
      <c r="I61" s="135">
        <v>14</v>
      </c>
      <c r="J61" s="10" t="s">
        <v>32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90">
        <v>8</v>
      </c>
      <c r="B62" s="378" t="s">
        <v>0</v>
      </c>
      <c r="C62" s="60">
        <f t="shared" si="9"/>
        <v>6493</v>
      </c>
      <c r="D62" s="9">
        <f t="shared" si="10"/>
        <v>9892</v>
      </c>
      <c r="E62" s="75">
        <f t="shared" si="11"/>
        <v>92.19082777225614</v>
      </c>
      <c r="F62" s="75">
        <f t="shared" si="8"/>
        <v>65.63890012131014</v>
      </c>
      <c r="G62" s="102"/>
      <c r="H62" s="146">
        <v>2104</v>
      </c>
      <c r="I62" s="5">
        <v>15</v>
      </c>
      <c r="J62" s="10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90">
        <v>9</v>
      </c>
      <c r="B63" s="383" t="s">
        <v>254</v>
      </c>
      <c r="C63" s="60">
        <f t="shared" si="9"/>
        <v>4470</v>
      </c>
      <c r="D63" s="9">
        <f t="shared" si="10"/>
        <v>5801</v>
      </c>
      <c r="E63" s="75">
        <f t="shared" si="11"/>
        <v>95.4720205040581</v>
      </c>
      <c r="F63" s="75">
        <f t="shared" si="8"/>
        <v>77.0556800551629</v>
      </c>
      <c r="G63" s="101"/>
      <c r="H63" s="146">
        <v>1722</v>
      </c>
      <c r="I63" s="135">
        <v>34</v>
      </c>
      <c r="J63" s="10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3">
        <v>10</v>
      </c>
      <c r="B64" s="384" t="s">
        <v>51</v>
      </c>
      <c r="C64" s="60">
        <f t="shared" si="9"/>
        <v>4244</v>
      </c>
      <c r="D64" s="9">
        <f t="shared" si="10"/>
        <v>4602</v>
      </c>
      <c r="E64" s="86">
        <f t="shared" si="11"/>
        <v>102.01923076923076</v>
      </c>
      <c r="F64" s="86">
        <f t="shared" si="8"/>
        <v>92.22077357670578</v>
      </c>
      <c r="G64" s="104"/>
      <c r="H64" s="230">
        <v>1450</v>
      </c>
      <c r="I64" s="5">
        <v>25</v>
      </c>
      <c r="J64" s="10" t="s">
        <v>42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4"/>
      <c r="B65" s="95" t="s">
        <v>82</v>
      </c>
      <c r="C65" s="96">
        <f>SUM(H90)</f>
        <v>147571</v>
      </c>
      <c r="D65" s="96">
        <f>SUM(L60)</f>
        <v>149890</v>
      </c>
      <c r="E65" s="99">
        <f t="shared" si="11"/>
        <v>95.4806025000647</v>
      </c>
      <c r="F65" s="99">
        <f t="shared" si="8"/>
        <v>98.45286543465208</v>
      </c>
      <c r="G65" s="100"/>
      <c r="H65" s="147">
        <v>1441</v>
      </c>
      <c r="I65" s="135">
        <v>29</v>
      </c>
      <c r="J65" s="10" t="s">
        <v>80</v>
      </c>
      <c r="K65" s="1"/>
      <c r="L65" s="74" t="s">
        <v>98</v>
      </c>
      <c r="M65" s="285" t="s">
        <v>151</v>
      </c>
      <c r="N65" t="s">
        <v>122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6">
        <v>1410</v>
      </c>
      <c r="I66" s="5">
        <v>1</v>
      </c>
      <c r="J66" s="10" t="s">
        <v>4</v>
      </c>
      <c r="K66" s="219">
        <f>SUM(I50)</f>
        <v>16</v>
      </c>
      <c r="L66" s="10" t="s">
        <v>3</v>
      </c>
      <c r="M66" s="282">
        <v>35482</v>
      </c>
      <c r="N66" s="223">
        <f>SUM(H50)</f>
        <v>39973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6">
        <v>732</v>
      </c>
      <c r="I67" s="5">
        <v>9</v>
      </c>
      <c r="J67" s="10" t="s">
        <v>28</v>
      </c>
      <c r="K67" s="219">
        <f aca="true" t="shared" si="12" ref="K67:K75">SUM(I51)</f>
        <v>26</v>
      </c>
      <c r="L67" s="10" t="s">
        <v>43</v>
      </c>
      <c r="M67" s="283">
        <v>30630</v>
      </c>
      <c r="N67" s="223">
        <f aca="true" t="shared" si="13" ref="N67:N75">SUM(H51)</f>
        <v>27711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6">
        <v>328</v>
      </c>
      <c r="I68" s="5">
        <v>13</v>
      </c>
      <c r="J68" s="10" t="s">
        <v>7</v>
      </c>
      <c r="K68" s="219">
        <f t="shared" si="12"/>
        <v>38</v>
      </c>
      <c r="L68" s="10" t="s">
        <v>52</v>
      </c>
      <c r="M68" s="283">
        <v>17074</v>
      </c>
      <c r="N68" s="223">
        <f t="shared" si="13"/>
        <v>12108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6">
        <v>273</v>
      </c>
      <c r="I69" s="5">
        <v>21</v>
      </c>
      <c r="J69" s="10" t="s">
        <v>38</v>
      </c>
      <c r="K69" s="219">
        <f t="shared" si="12"/>
        <v>24</v>
      </c>
      <c r="L69" s="10" t="s">
        <v>41</v>
      </c>
      <c r="M69" s="283">
        <v>10934</v>
      </c>
      <c r="N69" s="223">
        <f t="shared" si="13"/>
        <v>10928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6">
        <v>271</v>
      </c>
      <c r="I70" s="5">
        <v>28</v>
      </c>
      <c r="J70" s="10" t="s">
        <v>45</v>
      </c>
      <c r="K70" s="219">
        <f t="shared" si="12"/>
        <v>36</v>
      </c>
      <c r="L70" s="10" t="s">
        <v>5</v>
      </c>
      <c r="M70" s="283">
        <v>12244</v>
      </c>
      <c r="N70" s="223">
        <f t="shared" si="13"/>
        <v>10283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6">
        <v>109</v>
      </c>
      <c r="I71" s="5">
        <v>22</v>
      </c>
      <c r="J71" s="10" t="s">
        <v>39</v>
      </c>
      <c r="K71" s="219">
        <f t="shared" si="12"/>
        <v>40</v>
      </c>
      <c r="L71" s="10" t="s">
        <v>2</v>
      </c>
      <c r="M71" s="283">
        <v>8305</v>
      </c>
      <c r="N71" s="223">
        <f t="shared" si="13"/>
        <v>7841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6">
        <v>75</v>
      </c>
      <c r="I72" s="5">
        <v>4</v>
      </c>
      <c r="J72" s="10" t="s">
        <v>23</v>
      </c>
      <c r="K72" s="219">
        <f t="shared" si="12"/>
        <v>17</v>
      </c>
      <c r="L72" s="10" t="s">
        <v>34</v>
      </c>
      <c r="M72" s="283">
        <v>6374</v>
      </c>
      <c r="N72" s="223">
        <f t="shared" si="13"/>
        <v>6942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6">
        <v>67</v>
      </c>
      <c r="I73" s="5">
        <v>23</v>
      </c>
      <c r="J73" s="10" t="s">
        <v>40</v>
      </c>
      <c r="K73" s="219">
        <f t="shared" si="12"/>
        <v>33</v>
      </c>
      <c r="L73" s="10" t="s">
        <v>0</v>
      </c>
      <c r="M73" s="283">
        <v>7043</v>
      </c>
      <c r="N73" s="223">
        <f t="shared" si="13"/>
        <v>6493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6">
        <v>55</v>
      </c>
      <c r="I74" s="5">
        <v>27</v>
      </c>
      <c r="J74" s="10" t="s">
        <v>44</v>
      </c>
      <c r="K74" s="219">
        <f t="shared" si="12"/>
        <v>30</v>
      </c>
      <c r="L74" s="132" t="s">
        <v>114</v>
      </c>
      <c r="M74" s="283">
        <v>4682</v>
      </c>
      <c r="N74" s="223">
        <f t="shared" si="13"/>
        <v>4470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6">
        <v>18</v>
      </c>
      <c r="I75" s="5">
        <v>19</v>
      </c>
      <c r="J75" s="10" t="s">
        <v>36</v>
      </c>
      <c r="K75" s="219">
        <f t="shared" si="12"/>
        <v>37</v>
      </c>
      <c r="L75" s="80" t="s">
        <v>51</v>
      </c>
      <c r="M75" s="284">
        <v>4160</v>
      </c>
      <c r="N75" s="223">
        <f t="shared" si="13"/>
        <v>4244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6">
        <v>8</v>
      </c>
      <c r="I76" s="5">
        <v>11</v>
      </c>
      <c r="J76" s="10" t="s">
        <v>30</v>
      </c>
      <c r="K76" s="5"/>
      <c r="L76" s="5" t="s">
        <v>96</v>
      </c>
      <c r="M76" s="288">
        <v>154556</v>
      </c>
      <c r="N76" s="221">
        <f>SUM(H90)</f>
        <v>147571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6">
        <v>2</v>
      </c>
      <c r="I77" s="5">
        <v>20</v>
      </c>
      <c r="J77" s="10" t="s">
        <v>37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7">
        <v>2</v>
      </c>
      <c r="I78" s="5">
        <v>39</v>
      </c>
      <c r="J78" s="10" t="s">
        <v>53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6">
        <v>0</v>
      </c>
      <c r="I79" s="5">
        <v>2</v>
      </c>
      <c r="J79" s="10" t="s">
        <v>6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30">
        <v>0</v>
      </c>
      <c r="I80" s="5">
        <v>3</v>
      </c>
      <c r="J80" s="10" t="s">
        <v>22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7">
        <v>0</v>
      </c>
      <c r="I81" s="5">
        <v>5</v>
      </c>
      <c r="J81" s="10" t="s">
        <v>24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6">
        <v>0</v>
      </c>
      <c r="I82" s="5">
        <v>6</v>
      </c>
      <c r="J82" s="10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6">
        <v>0</v>
      </c>
      <c r="I83" s="5">
        <v>7</v>
      </c>
      <c r="J83" s="10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6">
        <v>0</v>
      </c>
      <c r="I84" s="5">
        <v>8</v>
      </c>
      <c r="J84" s="10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6">
        <v>0</v>
      </c>
      <c r="I85" s="5">
        <v>10</v>
      </c>
      <c r="J85" s="10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6">
        <v>0</v>
      </c>
      <c r="I86" s="135">
        <v>12</v>
      </c>
      <c r="J86" s="136" t="s">
        <v>31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6">
        <v>0</v>
      </c>
      <c r="I87" s="5">
        <v>18</v>
      </c>
      <c r="J87" s="10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6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6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21">
        <f>SUM(H50:H89)</f>
        <v>147571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32" t="s">
        <v>262</v>
      </c>
      <c r="B1" s="432"/>
      <c r="C1" s="432"/>
      <c r="D1" s="432"/>
      <c r="E1" s="432"/>
      <c r="F1" s="432"/>
      <c r="G1" s="432"/>
      <c r="I1" s="179" t="s">
        <v>106</v>
      </c>
    </row>
    <row r="2" spans="1:12" ht="13.5">
      <c r="A2" s="1"/>
      <c r="B2" s="1"/>
      <c r="C2" s="1"/>
      <c r="D2" s="1"/>
      <c r="E2" s="1"/>
      <c r="F2" s="1"/>
      <c r="G2" s="1"/>
      <c r="I2" s="216" t="s">
        <v>144</v>
      </c>
      <c r="J2" s="287" t="s">
        <v>153</v>
      </c>
      <c r="K2" s="286" t="s">
        <v>145</v>
      </c>
      <c r="L2" s="281" t="s">
        <v>152</v>
      </c>
    </row>
    <row r="3" spans="9:12" ht="13.5">
      <c r="I3" s="44" t="s">
        <v>128</v>
      </c>
      <c r="J3" s="220">
        <v>219738</v>
      </c>
      <c r="K3" s="44" t="s">
        <v>128</v>
      </c>
      <c r="L3" s="235">
        <v>212939</v>
      </c>
    </row>
    <row r="4" spans="9:12" ht="13.5">
      <c r="I4" s="44" t="s">
        <v>237</v>
      </c>
      <c r="J4" s="220">
        <v>94034</v>
      </c>
      <c r="K4" s="44" t="s">
        <v>237</v>
      </c>
      <c r="L4" s="235">
        <v>96627</v>
      </c>
    </row>
    <row r="5" spans="9:12" ht="13.5">
      <c r="I5" s="44" t="s">
        <v>230</v>
      </c>
      <c r="J5" s="220">
        <v>79836</v>
      </c>
      <c r="K5" s="44" t="s">
        <v>230</v>
      </c>
      <c r="L5" s="235">
        <v>82963</v>
      </c>
    </row>
    <row r="6" spans="9:12" ht="13.5">
      <c r="I6" s="44" t="s">
        <v>234</v>
      </c>
      <c r="J6" s="220">
        <v>71742</v>
      </c>
      <c r="K6" s="44" t="s">
        <v>234</v>
      </c>
      <c r="L6" s="235">
        <v>80605</v>
      </c>
    </row>
    <row r="7" spans="9:12" ht="13.5">
      <c r="I7" s="44" t="s">
        <v>131</v>
      </c>
      <c r="J7" s="220">
        <v>66421</v>
      </c>
      <c r="K7" s="44" t="s">
        <v>131</v>
      </c>
      <c r="L7" s="235">
        <v>60666</v>
      </c>
    </row>
    <row r="8" spans="9:12" ht="13.5">
      <c r="I8" s="44" t="s">
        <v>235</v>
      </c>
      <c r="J8" s="220">
        <v>63077</v>
      </c>
      <c r="K8" s="44" t="s">
        <v>235</v>
      </c>
      <c r="L8" s="235">
        <v>76113</v>
      </c>
    </row>
    <row r="9" spans="9:12" ht="13.5">
      <c r="I9" s="44" t="s">
        <v>158</v>
      </c>
      <c r="J9" s="220">
        <v>48899</v>
      </c>
      <c r="K9" s="44" t="s">
        <v>158</v>
      </c>
      <c r="L9" s="235">
        <v>59345</v>
      </c>
    </row>
    <row r="10" spans="9:12" ht="13.5">
      <c r="I10" s="44" t="s">
        <v>233</v>
      </c>
      <c r="J10" s="220">
        <v>46368</v>
      </c>
      <c r="K10" s="44" t="s">
        <v>233</v>
      </c>
      <c r="L10" s="235">
        <v>57162</v>
      </c>
    </row>
    <row r="11" spans="9:12" ht="13.5">
      <c r="I11" s="117" t="s">
        <v>249</v>
      </c>
      <c r="J11" s="220">
        <v>41883</v>
      </c>
      <c r="K11" s="117" t="s">
        <v>249</v>
      </c>
      <c r="L11" s="235">
        <v>35372</v>
      </c>
    </row>
    <row r="12" spans="9:12" ht="14.25" thickBot="1">
      <c r="I12" s="117" t="s">
        <v>246</v>
      </c>
      <c r="J12" s="232">
        <v>41087</v>
      </c>
      <c r="K12" s="117" t="s">
        <v>246</v>
      </c>
      <c r="L12" s="236">
        <v>40784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7" t="s">
        <v>8</v>
      </c>
      <c r="J13" s="238">
        <v>1085708</v>
      </c>
      <c r="K13" s="39" t="s">
        <v>19</v>
      </c>
      <c r="L13" s="240">
        <v>1119686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146</v>
      </c>
      <c r="K23" t="s">
        <v>147</v>
      </c>
      <c r="L23" s="24" t="s">
        <v>99</v>
      </c>
      <c r="M23" s="8"/>
    </row>
    <row r="24" spans="9:14" ht="13.5">
      <c r="I24" s="220">
        <f>SUM(J3)</f>
        <v>219738</v>
      </c>
      <c r="J24" s="44" t="s">
        <v>128</v>
      </c>
      <c r="K24" s="220">
        <f>SUM(I24)</f>
        <v>219738</v>
      </c>
      <c r="L24" s="265">
        <v>220783</v>
      </c>
      <c r="M24" s="173"/>
      <c r="N24" s="1"/>
    </row>
    <row r="25" spans="9:14" ht="13.5">
      <c r="I25" s="220">
        <f aca="true" t="shared" si="0" ref="I25:I33">SUM(J4)</f>
        <v>94034</v>
      </c>
      <c r="J25" s="44" t="s">
        <v>237</v>
      </c>
      <c r="K25" s="220">
        <f aca="true" t="shared" si="1" ref="K25:K33">SUM(I25)</f>
        <v>94034</v>
      </c>
      <c r="L25" s="265">
        <v>83024</v>
      </c>
      <c r="M25" s="247"/>
      <c r="N25" s="1"/>
    </row>
    <row r="26" spans="9:14" ht="13.5">
      <c r="I26" s="220">
        <f t="shared" si="0"/>
        <v>79836</v>
      </c>
      <c r="J26" s="44" t="s">
        <v>230</v>
      </c>
      <c r="K26" s="220">
        <f t="shared" si="1"/>
        <v>79836</v>
      </c>
      <c r="L26" s="265">
        <v>80704</v>
      </c>
      <c r="M26" s="173"/>
      <c r="N26" s="1"/>
    </row>
    <row r="27" spans="9:14" ht="13.5">
      <c r="I27" s="220">
        <f t="shared" si="0"/>
        <v>71742</v>
      </c>
      <c r="J27" s="44" t="s">
        <v>234</v>
      </c>
      <c r="K27" s="220">
        <f t="shared" si="1"/>
        <v>71742</v>
      </c>
      <c r="L27" s="265">
        <v>67247</v>
      </c>
      <c r="M27" s="173"/>
      <c r="N27" s="1"/>
    </row>
    <row r="28" spans="9:14" ht="13.5">
      <c r="I28" s="220">
        <f t="shared" si="0"/>
        <v>66421</v>
      </c>
      <c r="J28" s="44" t="s">
        <v>131</v>
      </c>
      <c r="K28" s="220">
        <f t="shared" si="1"/>
        <v>66421</v>
      </c>
      <c r="L28" s="265">
        <v>67597</v>
      </c>
      <c r="M28" s="173"/>
      <c r="N28" s="2"/>
    </row>
    <row r="29" spans="9:14" ht="13.5">
      <c r="I29" s="220">
        <f t="shared" si="0"/>
        <v>63077</v>
      </c>
      <c r="J29" s="44" t="s">
        <v>235</v>
      </c>
      <c r="K29" s="220">
        <f t="shared" si="1"/>
        <v>63077</v>
      </c>
      <c r="L29" s="265">
        <v>63031</v>
      </c>
      <c r="M29" s="173"/>
      <c r="N29" s="1"/>
    </row>
    <row r="30" spans="9:14" ht="13.5">
      <c r="I30" s="220">
        <f t="shared" si="0"/>
        <v>48899</v>
      </c>
      <c r="J30" s="44" t="s">
        <v>158</v>
      </c>
      <c r="K30" s="220">
        <f t="shared" si="1"/>
        <v>48899</v>
      </c>
      <c r="L30" s="265">
        <v>56054</v>
      </c>
      <c r="M30" s="173"/>
      <c r="N30" s="1"/>
    </row>
    <row r="31" spans="9:14" ht="13.5">
      <c r="I31" s="220">
        <f t="shared" si="0"/>
        <v>46368</v>
      </c>
      <c r="J31" s="44" t="s">
        <v>233</v>
      </c>
      <c r="K31" s="220">
        <f t="shared" si="1"/>
        <v>46368</v>
      </c>
      <c r="L31" s="265">
        <v>49396</v>
      </c>
      <c r="M31" s="173"/>
      <c r="N31" s="1"/>
    </row>
    <row r="32" spans="9:14" ht="13.5">
      <c r="I32" s="220">
        <f t="shared" si="0"/>
        <v>41883</v>
      </c>
      <c r="J32" s="117" t="s">
        <v>249</v>
      </c>
      <c r="K32" s="220">
        <f t="shared" si="1"/>
        <v>41883</v>
      </c>
      <c r="L32" s="266">
        <v>49285</v>
      </c>
      <c r="M32" s="173"/>
      <c r="N32" s="41"/>
    </row>
    <row r="33" spans="9:14" ht="13.5">
      <c r="I33" s="220">
        <f t="shared" si="0"/>
        <v>41087</v>
      </c>
      <c r="J33" s="117" t="s">
        <v>246</v>
      </c>
      <c r="K33" s="220">
        <f t="shared" si="1"/>
        <v>41087</v>
      </c>
      <c r="L33" s="265">
        <v>41062</v>
      </c>
      <c r="M33" s="173"/>
      <c r="N33" s="41"/>
    </row>
    <row r="34" spans="8:12" ht="14.25" thickBot="1">
      <c r="H34" s="8"/>
      <c r="I34" s="233">
        <f>SUM(J13-(I24+I25+I26+I27+I28+I29+I30+I31+I32+I33))</f>
        <v>312623</v>
      </c>
      <c r="J34" s="234" t="s">
        <v>108</v>
      </c>
      <c r="K34" s="233">
        <f>SUM(I34)</f>
        <v>312623</v>
      </c>
      <c r="L34" s="233" t="s">
        <v>130</v>
      </c>
    </row>
    <row r="35" spans="8:12" ht="15.75" thickBot="1" thickTop="1">
      <c r="H35" s="8"/>
      <c r="I35" s="204">
        <f>SUM(I24:I34)</f>
        <v>1085708</v>
      </c>
      <c r="J35" s="260" t="s">
        <v>9</v>
      </c>
      <c r="K35" s="237">
        <f>SUM(J13)</f>
        <v>1085708</v>
      </c>
      <c r="L35" s="264">
        <v>1103018</v>
      </c>
    </row>
    <row r="36" ht="14.25" thickTop="1"/>
    <row r="37" spans="9:11" ht="13.5">
      <c r="I37" s="43" t="s">
        <v>148</v>
      </c>
      <c r="J37" s="43"/>
      <c r="K37" s="43" t="s">
        <v>149</v>
      </c>
    </row>
    <row r="38" spans="9:11" ht="13.5">
      <c r="I38" s="235">
        <f>SUM(L3)</f>
        <v>212939</v>
      </c>
      <c r="J38" s="44" t="s">
        <v>128</v>
      </c>
      <c r="K38" s="235">
        <f>SUM(I38)</f>
        <v>212939</v>
      </c>
    </row>
    <row r="39" spans="9:11" ht="13.5">
      <c r="I39" s="235">
        <f aca="true" t="shared" si="2" ref="I39:I47">SUM(L4)</f>
        <v>96627</v>
      </c>
      <c r="J39" s="44" t="s">
        <v>237</v>
      </c>
      <c r="K39" s="235">
        <f aca="true" t="shared" si="3" ref="K39:K47">SUM(I39)</f>
        <v>96627</v>
      </c>
    </row>
    <row r="40" spans="9:11" ht="13.5">
      <c r="I40" s="235">
        <f t="shared" si="2"/>
        <v>82963</v>
      </c>
      <c r="J40" s="44" t="s">
        <v>230</v>
      </c>
      <c r="K40" s="235">
        <f t="shared" si="3"/>
        <v>82963</v>
      </c>
    </row>
    <row r="41" spans="9:11" ht="13.5">
      <c r="I41" s="235">
        <f t="shared" si="2"/>
        <v>80605</v>
      </c>
      <c r="J41" s="44" t="s">
        <v>234</v>
      </c>
      <c r="K41" s="235">
        <f t="shared" si="3"/>
        <v>80605</v>
      </c>
    </row>
    <row r="42" spans="9:11" ht="13.5">
      <c r="I42" s="235">
        <f t="shared" si="2"/>
        <v>60666</v>
      </c>
      <c r="J42" s="44" t="s">
        <v>131</v>
      </c>
      <c r="K42" s="235">
        <f t="shared" si="3"/>
        <v>60666</v>
      </c>
    </row>
    <row r="43" spans="9:11" ht="13.5">
      <c r="I43" s="235">
        <f>SUM(L8)</f>
        <v>76113</v>
      </c>
      <c r="J43" s="44" t="s">
        <v>235</v>
      </c>
      <c r="K43" s="235">
        <f t="shared" si="3"/>
        <v>76113</v>
      </c>
    </row>
    <row r="44" spans="9:11" ht="13.5">
      <c r="I44" s="235">
        <f t="shared" si="2"/>
        <v>59345</v>
      </c>
      <c r="J44" s="44" t="s">
        <v>158</v>
      </c>
      <c r="K44" s="235">
        <f t="shared" si="3"/>
        <v>59345</v>
      </c>
    </row>
    <row r="45" spans="9:11" ht="13.5">
      <c r="I45" s="235">
        <f>SUM(L10)</f>
        <v>57162</v>
      </c>
      <c r="J45" s="44" t="s">
        <v>233</v>
      </c>
      <c r="K45" s="235">
        <f t="shared" si="3"/>
        <v>57162</v>
      </c>
    </row>
    <row r="46" spans="9:13" ht="13.5">
      <c r="I46" s="235">
        <f t="shared" si="2"/>
        <v>35372</v>
      </c>
      <c r="J46" s="117" t="s">
        <v>249</v>
      </c>
      <c r="K46" s="235">
        <f t="shared" si="3"/>
        <v>35372</v>
      </c>
      <c r="M46" s="8"/>
    </row>
    <row r="47" spans="9:13" ht="14.25" thickBot="1">
      <c r="I47" s="235">
        <f t="shared" si="2"/>
        <v>40784</v>
      </c>
      <c r="J47" s="117" t="s">
        <v>246</v>
      </c>
      <c r="K47" s="235">
        <f t="shared" si="3"/>
        <v>40784</v>
      </c>
      <c r="M47" s="8"/>
    </row>
    <row r="48" spans="9:11" ht="15" thickBot="1" thickTop="1">
      <c r="I48" s="200">
        <f>SUM(L13-(I38+I39+I40+I41+I42+I43+I44+I45+I46+I47))</f>
        <v>317110</v>
      </c>
      <c r="J48" s="234" t="s">
        <v>108</v>
      </c>
      <c r="K48" s="201">
        <f>SUM(I48)</f>
        <v>317110</v>
      </c>
    </row>
    <row r="49" spans="9:12" ht="15" thickBot="1" thickTop="1">
      <c r="I49" s="202">
        <f>SUM(I38:I48)</f>
        <v>1119686</v>
      </c>
      <c r="J49" s="203"/>
      <c r="K49" s="239">
        <f>SUM(L13)</f>
        <v>1119686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8" t="s">
        <v>140</v>
      </c>
      <c r="D51" s="88" t="s">
        <v>141</v>
      </c>
      <c r="E51" s="30" t="s">
        <v>55</v>
      </c>
      <c r="F51" s="30" t="s">
        <v>63</v>
      </c>
      <c r="G51" s="30" t="s">
        <v>120</v>
      </c>
      <c r="I51" s="8"/>
    </row>
    <row r="52" spans="1:11" ht="13.5">
      <c r="A52" s="30">
        <v>1</v>
      </c>
      <c r="B52" s="44" t="s">
        <v>128</v>
      </c>
      <c r="C52" s="6">
        <f aca="true" t="shared" si="4" ref="C52:C62">SUM(J3)</f>
        <v>219738</v>
      </c>
      <c r="D52" s="6">
        <f aca="true" t="shared" si="5" ref="D52:D61">SUM(I38)</f>
        <v>212939</v>
      </c>
      <c r="E52" s="45">
        <f aca="true" t="shared" si="6" ref="E52:E61">SUM(K24/L24*100)</f>
        <v>99.52668457263468</v>
      </c>
      <c r="F52" s="45">
        <f aca="true" t="shared" si="7" ref="F52:F62">SUM(C52/D52*100)</f>
        <v>103.19293318743865</v>
      </c>
      <c r="G52" s="44"/>
      <c r="I52" s="8"/>
      <c r="K52" s="8"/>
    </row>
    <row r="53" spans="1:9" ht="13.5">
      <c r="A53" s="30">
        <v>2</v>
      </c>
      <c r="B53" s="44" t="s">
        <v>237</v>
      </c>
      <c r="C53" s="6">
        <f t="shared" si="4"/>
        <v>94034</v>
      </c>
      <c r="D53" s="6">
        <f t="shared" si="5"/>
        <v>96627</v>
      </c>
      <c r="E53" s="45">
        <f t="shared" si="6"/>
        <v>113.26122566968589</v>
      </c>
      <c r="F53" s="45">
        <f t="shared" si="7"/>
        <v>97.31648504041314</v>
      </c>
      <c r="G53" s="44"/>
      <c r="I53" s="8"/>
    </row>
    <row r="54" spans="1:9" ht="13.5">
      <c r="A54" s="30">
        <v>3</v>
      </c>
      <c r="B54" s="44" t="s">
        <v>230</v>
      </c>
      <c r="C54" s="6">
        <f t="shared" si="4"/>
        <v>79836</v>
      </c>
      <c r="D54" s="6">
        <f t="shared" si="5"/>
        <v>82963</v>
      </c>
      <c r="E54" s="45">
        <f t="shared" si="6"/>
        <v>98.92446471054718</v>
      </c>
      <c r="F54" s="45">
        <f t="shared" si="7"/>
        <v>96.230849896942</v>
      </c>
      <c r="G54" s="44"/>
      <c r="I54" s="8"/>
    </row>
    <row r="55" spans="1:7" ht="13.5">
      <c r="A55" s="30">
        <v>4</v>
      </c>
      <c r="B55" s="44" t="s">
        <v>234</v>
      </c>
      <c r="C55" s="6">
        <f t="shared" si="4"/>
        <v>71742</v>
      </c>
      <c r="D55" s="6">
        <f t="shared" si="5"/>
        <v>80605</v>
      </c>
      <c r="E55" s="45">
        <f t="shared" si="6"/>
        <v>106.68431305485745</v>
      </c>
      <c r="F55" s="45">
        <f t="shared" si="7"/>
        <v>89.00440419328825</v>
      </c>
      <c r="G55" s="44"/>
    </row>
    <row r="56" spans="1:7" ht="13.5">
      <c r="A56" s="30">
        <v>5</v>
      </c>
      <c r="B56" s="44" t="s">
        <v>131</v>
      </c>
      <c r="C56" s="6">
        <f t="shared" si="4"/>
        <v>66421</v>
      </c>
      <c r="D56" s="6">
        <f t="shared" si="5"/>
        <v>60666</v>
      </c>
      <c r="E56" s="45">
        <f t="shared" si="6"/>
        <v>98.26027782298031</v>
      </c>
      <c r="F56" s="45">
        <f t="shared" si="7"/>
        <v>109.48636798206574</v>
      </c>
      <c r="G56" s="44"/>
    </row>
    <row r="57" spans="1:7" ht="13.5">
      <c r="A57" s="30">
        <v>6</v>
      </c>
      <c r="B57" s="44" t="s">
        <v>235</v>
      </c>
      <c r="C57" s="6">
        <f t="shared" si="4"/>
        <v>63077</v>
      </c>
      <c r="D57" s="6">
        <f t="shared" si="5"/>
        <v>76113</v>
      </c>
      <c r="E57" s="45">
        <f t="shared" si="6"/>
        <v>100.07297996224081</v>
      </c>
      <c r="F57" s="45">
        <f t="shared" si="7"/>
        <v>82.87283381288347</v>
      </c>
      <c r="G57" s="44"/>
    </row>
    <row r="58" spans="1:7" ht="13.5">
      <c r="A58" s="30">
        <v>7</v>
      </c>
      <c r="B58" s="44" t="s">
        <v>158</v>
      </c>
      <c r="C58" s="6">
        <f t="shared" si="4"/>
        <v>48899</v>
      </c>
      <c r="D58" s="6">
        <f t="shared" si="5"/>
        <v>59345</v>
      </c>
      <c r="E58" s="45">
        <f t="shared" si="6"/>
        <v>87.23552288864309</v>
      </c>
      <c r="F58" s="45">
        <f t="shared" si="7"/>
        <v>82.39784312073468</v>
      </c>
      <c r="G58" s="44"/>
    </row>
    <row r="59" spans="1:7" ht="13.5">
      <c r="A59" s="30">
        <v>8</v>
      </c>
      <c r="B59" s="44" t="s">
        <v>233</v>
      </c>
      <c r="C59" s="6">
        <f t="shared" si="4"/>
        <v>46368</v>
      </c>
      <c r="D59" s="6">
        <f t="shared" si="5"/>
        <v>57162</v>
      </c>
      <c r="E59" s="45">
        <f t="shared" si="6"/>
        <v>93.86994898372339</v>
      </c>
      <c r="F59" s="45">
        <f t="shared" si="7"/>
        <v>81.11682586333579</v>
      </c>
      <c r="G59" s="44"/>
    </row>
    <row r="60" spans="1:7" ht="13.5">
      <c r="A60" s="30">
        <v>9</v>
      </c>
      <c r="B60" s="117" t="s">
        <v>249</v>
      </c>
      <c r="C60" s="6">
        <f t="shared" si="4"/>
        <v>41883</v>
      </c>
      <c r="D60" s="6">
        <f t="shared" si="5"/>
        <v>35372</v>
      </c>
      <c r="E60" s="45">
        <f t="shared" si="6"/>
        <v>84.98123161205234</v>
      </c>
      <c r="F60" s="45">
        <f t="shared" si="7"/>
        <v>118.40721474612688</v>
      </c>
      <c r="G60" s="44"/>
    </row>
    <row r="61" spans="1:7" ht="14.25" thickBot="1">
      <c r="A61" s="122">
        <v>10</v>
      </c>
      <c r="B61" s="117" t="s">
        <v>246</v>
      </c>
      <c r="C61" s="126">
        <f t="shared" si="4"/>
        <v>41087</v>
      </c>
      <c r="D61" s="126">
        <f t="shared" si="5"/>
        <v>40784</v>
      </c>
      <c r="E61" s="116">
        <f t="shared" si="6"/>
        <v>100.06088354196095</v>
      </c>
      <c r="F61" s="116">
        <f t="shared" si="7"/>
        <v>100.7429384072185</v>
      </c>
      <c r="G61" s="117"/>
    </row>
    <row r="62" spans="1:7" ht="14.25" thickTop="1">
      <c r="A62" s="258"/>
      <c r="B62" s="211" t="s">
        <v>119</v>
      </c>
      <c r="C62" s="259">
        <f t="shared" si="4"/>
        <v>1085708</v>
      </c>
      <c r="D62" s="259">
        <f>SUM(L13)</f>
        <v>1119686</v>
      </c>
      <c r="E62" s="261">
        <f>SUM(C62/L35)*100</f>
        <v>98.43066930911372</v>
      </c>
      <c r="F62" s="261">
        <f t="shared" si="7"/>
        <v>96.96539922799785</v>
      </c>
      <c r="G62" s="278">
        <v>71.3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2007-01-05T06:58:53Z</cp:lastPrinted>
  <dcterms:created xsi:type="dcterms:W3CDTF">2004-08-12T01:21:30Z</dcterms:created>
  <dcterms:modified xsi:type="dcterms:W3CDTF">2007-01-09T02:50:22Z</dcterms:modified>
  <cp:category/>
  <cp:version/>
  <cp:contentType/>
  <cp:contentStatus/>
</cp:coreProperties>
</file>