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" sheetId="13" r:id="rId13"/>
    <sheet name="13・富士支部推移" sheetId="14" r:id="rId14"/>
    <sheet name="14・清水推移" sheetId="15" r:id="rId15"/>
    <sheet name="15・静岡推移" sheetId="16" r:id="rId16"/>
    <sheet name="16・駿遠推移" sheetId="17" r:id="rId17"/>
    <sheet name="17・西部推移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<sst xmlns="http://schemas.openxmlformats.org/spreadsheetml/2006/main" count="1201" uniqueCount="256">
  <si>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</si>
  <si>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</si>
  <si>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</si>
  <si>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</si>
  <si>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</si>
  <si>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</si>
  <si>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</si>
  <si>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</si>
  <si>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</si>
  <si>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</si>
  <si>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</si>
  <si>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</si>
  <si>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</si>
  <si>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</si>
  <si>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</si>
  <si>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</si>
  <si>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</si>
  <si>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</si>
  <si>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</si>
  <si>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</si>
  <si>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</si>
  <si>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</si>
  <si>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</si>
  <si>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</si>
  <si>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</si>
  <si>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</si>
  <si>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</si>
  <si>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</si>
  <si>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</si>
  <si>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</si>
  <si>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</si>
  <si>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</si>
  <si>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</si>
  <si>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</si>
  <si>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</si>
  <si>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</si>
  <si>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</si>
  <si>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</si>
  <si>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</si>
  <si>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</si>
  <si>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</si>
  <si>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</si>
  <si>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</si>
  <si>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</si>
  <si>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</si>
  <si>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</si>
  <si>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</si>
  <si>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</si>
  <si>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</si>
  <si>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</si>
  <si>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</si>
  <si>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</si>
  <si>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</si>
  <si>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</si>
  <si>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</si>
  <si>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</si>
  <si>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</si>
  <si>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</si>
  <si>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</si>
  <si>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</si>
  <si>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</si>
  <si>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</si>
  <si>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</si>
  <si>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</si>
  <si>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</si>
  <si>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</si>
  <si>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</si>
  <si>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</si>
  <si>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</si>
  <si>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</si>
  <si>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</si>
  <si>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</si>
  <si>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</si>
  <si>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</si>
  <si>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</si>
  <si>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</si>
  <si>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</si>
  <si>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</si>
  <si>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</si>
  <si>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</si>
  <si>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</si>
  <si>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</si>
  <si>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</si>
  <si>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</si>
  <si>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</si>
  <si>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</si>
  <si>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</si>
  <si>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</si>
  <si>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</si>
  <si>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</si>
  <si>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</si>
  <si>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</si>
  <si>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</si>
  <si>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清水支部</t>
  </si>
  <si>
    <t>清水支部</t>
  </si>
  <si>
    <t>40品目合計</t>
  </si>
  <si>
    <t>西部支部</t>
  </si>
  <si>
    <t>西部支部</t>
  </si>
  <si>
    <t>前月</t>
  </si>
  <si>
    <t>缶詰・びん詰</t>
  </si>
  <si>
    <t>野積倉庫</t>
  </si>
  <si>
    <t>東部支部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</si>
  <si>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</si>
  <si>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</si>
  <si>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</si>
  <si>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</si>
  <si>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</si>
  <si>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</si>
  <si>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</si>
  <si>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</si>
  <si>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</si>
  <si>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</si>
  <si>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麦</t>
  </si>
  <si>
    <t>その他の織物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</si>
  <si>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</si>
  <si>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</si>
  <si>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</si>
  <si>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</si>
  <si>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</si>
  <si>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</si>
  <si>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</si>
  <si>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</si>
  <si>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</si>
  <si>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</si>
  <si>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その他の食料工業品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</si>
  <si>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</si>
  <si>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</si>
  <si>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</si>
  <si>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</si>
  <si>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</si>
  <si>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</si>
  <si>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22，977 ㎡</t>
  </si>
  <si>
    <t>電気機械</t>
  </si>
  <si>
    <t>前月</t>
  </si>
  <si>
    <t>飲料</t>
  </si>
  <si>
    <t>その他の化学工業品</t>
  </si>
  <si>
    <t>その他の日用品</t>
  </si>
  <si>
    <t>その他の農産物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</si>
  <si>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</si>
  <si>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</si>
  <si>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</si>
  <si>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</si>
  <si>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</si>
  <si>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</si>
  <si>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</si>
  <si>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</si>
  <si>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</si>
  <si>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</si>
  <si>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</si>
  <si>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</si>
  <si>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平成１５年</t>
  </si>
  <si>
    <t>平成１６年</t>
  </si>
  <si>
    <t>平成１７年</t>
  </si>
  <si>
    <t>平成9年</t>
  </si>
  <si>
    <t>平成10年</t>
  </si>
  <si>
    <t>平成11年</t>
  </si>
  <si>
    <t>平成12年</t>
  </si>
  <si>
    <t>平成13年</t>
  </si>
  <si>
    <t>平成16年</t>
  </si>
  <si>
    <t>保管残高</t>
  </si>
  <si>
    <t>所管面積</t>
  </si>
  <si>
    <t>平成１８年</t>
  </si>
  <si>
    <t>平成１７年</t>
  </si>
  <si>
    <t>平成１８年</t>
  </si>
  <si>
    <t>平成１7年</t>
  </si>
  <si>
    <t>平成１７年</t>
  </si>
  <si>
    <t>平成１６年</t>
  </si>
  <si>
    <t>１月</t>
  </si>
  <si>
    <t>２月</t>
  </si>
  <si>
    <t>３月</t>
  </si>
  <si>
    <t>平成１５年</t>
  </si>
  <si>
    <t>平成１６年</t>
  </si>
  <si>
    <t>平成１７年</t>
  </si>
  <si>
    <t>平成１８年</t>
  </si>
  <si>
    <t>平成１６年</t>
  </si>
  <si>
    <t>平成１７年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</si>
  <si>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</si>
  <si>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</si>
  <si>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</si>
  <si>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</si>
  <si>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</si>
  <si>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</si>
  <si>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</si>
  <si>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</si>
  <si>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</si>
  <si>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</si>
  <si>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</si>
  <si>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</si>
  <si>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</si>
  <si>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</si>
  <si>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</si>
  <si>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</si>
  <si>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</si>
  <si>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</si>
  <si>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</si>
  <si>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</si>
  <si>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</si>
  <si>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</si>
  <si>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</si>
  <si>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</si>
  <si>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</si>
  <si>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</si>
  <si>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</si>
  <si>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</si>
  <si>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</si>
  <si>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</si>
  <si>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</si>
  <si>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</si>
  <si>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</si>
  <si>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</si>
  <si>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</si>
  <si>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</si>
  <si>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</si>
  <si>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</si>
  <si>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</si>
  <si>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</si>
  <si>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</si>
  <si>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</si>
  <si>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</si>
  <si>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</si>
  <si>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</si>
  <si>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ゴム製品</t>
  </si>
  <si>
    <t>会員数</t>
  </si>
  <si>
    <t>-1-</t>
  </si>
  <si>
    <t>平成15年</t>
  </si>
  <si>
    <t>平成14年</t>
  </si>
  <si>
    <t>平成17年</t>
  </si>
  <si>
    <t>平成１９年</t>
  </si>
  <si>
    <t>平成19年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</si>
  <si>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</si>
  <si>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１9年（値）</t>
  </si>
  <si>
    <t>１9年（％）</t>
  </si>
  <si>
    <t>１8年（値）</t>
  </si>
  <si>
    <t>１8年（％）</t>
  </si>
  <si>
    <t>合　　　　計</t>
  </si>
  <si>
    <t>平成19年</t>
  </si>
  <si>
    <t>平成１8年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</si>
  <si>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</si>
  <si>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平成１9年</t>
  </si>
  <si>
    <t>平成１8年</t>
  </si>
  <si>
    <t>平成１8年</t>
  </si>
  <si>
    <t>平成1９年</t>
  </si>
  <si>
    <t>１９年</t>
  </si>
  <si>
    <t>平成1８年</t>
  </si>
  <si>
    <t>１８年</t>
  </si>
  <si>
    <t>1９年</t>
  </si>
  <si>
    <t>1８年</t>
  </si>
  <si>
    <t>その他の織物</t>
  </si>
  <si>
    <t>（平成１9年4月分倉庫統計）</t>
  </si>
  <si>
    <t>平成19年4月</t>
  </si>
  <si>
    <t>4，942　㎡</t>
  </si>
  <si>
    <r>
      <t>114，464 m</t>
    </r>
    <r>
      <rPr>
        <sz val="8"/>
        <rFont val="ＭＳ Ｐゴシック"/>
        <family val="3"/>
      </rPr>
      <t>3</t>
    </r>
  </si>
  <si>
    <t>6，435 ㎡</t>
  </si>
  <si>
    <r>
      <t>　　　　　　　　　　　　　　　　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</si>
  <si>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　　　　　　　　　　　　平成１９年４月末上位１０品目保管残高（県合計）　　　　　　　　　　静岡県倉庫協会</t>
  </si>
  <si>
    <t>その他の窯業品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</si>
</sst>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9.75"/>
      <name val="ＭＳ Ｐ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25"/>
      <name val="ＭＳ Ｐゴシック"/>
      <family val="3"/>
    </font>
    <font>
      <i/>
      <sz val="8"/>
      <name val="HG丸ｺﾞｼｯｸM-PRO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0" fontId="0" fillId="4" borderId="0" xfId="0" applyFill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38" fontId="31" fillId="0" borderId="1" xfId="16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0" fillId="5" borderId="0" xfId="0" applyFill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38" fontId="31" fillId="0" borderId="12" xfId="16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38" fontId="31" fillId="0" borderId="2" xfId="16" applyFont="1" applyFill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0" fontId="0" fillId="6" borderId="0" xfId="0" applyFill="1" applyAlignment="1">
      <alignment/>
    </xf>
    <xf numFmtId="38" fontId="0" fillId="7" borderId="30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38" fontId="0" fillId="0" borderId="31" xfId="0" applyNumberFormat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8" borderId="1" xfId="0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2" xfId="0" applyNumberFormat="1" applyFill="1" applyBorder="1" applyAlignment="1">
      <alignment/>
    </xf>
    <xf numFmtId="38" fontId="0" fillId="9" borderId="1" xfId="0" applyNumberFormat="1" applyFill="1" applyBorder="1" applyAlignment="1">
      <alignment/>
    </xf>
    <xf numFmtId="0" fontId="31" fillId="8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8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9" borderId="31" xfId="16" applyFont="1" applyFill="1" applyBorder="1" applyAlignment="1">
      <alignment/>
    </xf>
    <xf numFmtId="38" fontId="2" fillId="9" borderId="6" xfId="16" applyFont="1" applyFill="1" applyBorder="1" applyAlignment="1">
      <alignment/>
    </xf>
    <xf numFmtId="38" fontId="0" fillId="5" borderId="31" xfId="0" applyNumberFormat="1" applyFill="1" applyBorder="1" applyAlignment="1">
      <alignment/>
    </xf>
    <xf numFmtId="38" fontId="0" fillId="5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0" fontId="11" fillId="5" borderId="0" xfId="0" applyFont="1" applyFill="1" applyAlignment="1">
      <alignment/>
    </xf>
    <xf numFmtId="0" fontId="0" fillId="2" borderId="0" xfId="0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4" borderId="1" xfId="0" applyNumberFormat="1" applyFill="1" applyBorder="1" applyAlignment="1">
      <alignment/>
    </xf>
    <xf numFmtId="38" fontId="0" fillId="4" borderId="1" xfId="16" applyFill="1" applyBorder="1" applyAlignment="1">
      <alignment/>
    </xf>
    <xf numFmtId="38" fontId="0" fillId="4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2" borderId="32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7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distributed"/>
    </xf>
    <xf numFmtId="0" fontId="50" fillId="0" borderId="35" xfId="0" applyFont="1" applyBorder="1" applyAlignment="1">
      <alignment/>
    </xf>
    <xf numFmtId="0" fontId="50" fillId="0" borderId="0" xfId="0" applyFont="1" applyAlignment="1">
      <alignment/>
    </xf>
    <xf numFmtId="58" fontId="52" fillId="0" borderId="14" xfId="0" applyNumberFormat="1" applyFont="1" applyBorder="1" applyAlignment="1">
      <alignment/>
    </xf>
    <xf numFmtId="58" fontId="52" fillId="0" borderId="0" xfId="0" applyNumberFormat="1" applyFont="1" applyBorder="1" applyAlignment="1">
      <alignment/>
    </xf>
    <xf numFmtId="58" fontId="52" fillId="0" borderId="35" xfId="0" applyNumberFormat="1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35" xfId="0" applyFont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35" xfId="0" applyFont="1" applyBorder="1" applyAlignment="1">
      <alignment/>
    </xf>
    <xf numFmtId="0" fontId="50" fillId="0" borderId="0" xfId="0" applyFont="1" applyFill="1" applyAlignment="1">
      <alignment horizontal="left"/>
    </xf>
    <xf numFmtId="58" fontId="52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47" fillId="0" borderId="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0" fillId="5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8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0" fontId="50" fillId="6" borderId="0" xfId="0" applyFont="1" applyFill="1" applyBorder="1" applyAlignment="1">
      <alignment horizontal="center"/>
    </xf>
    <xf numFmtId="0" fontId="50" fillId="2" borderId="0" xfId="0" applyFont="1" applyFill="1" applyAlignment="1">
      <alignment horizontal="center"/>
    </xf>
    <xf numFmtId="0" fontId="50" fillId="10" borderId="0" xfId="0" applyFont="1" applyFill="1" applyBorder="1" applyAlignment="1">
      <alignment horizontal="center"/>
    </xf>
    <xf numFmtId="0" fontId="50" fillId="11" borderId="0" xfId="0" applyFont="1" applyFill="1" applyBorder="1" applyAlignment="1">
      <alignment horizontal="center"/>
    </xf>
    <xf numFmtId="0" fontId="50" fillId="12" borderId="0" xfId="0" applyFont="1" applyFill="1" applyBorder="1" applyAlignment="1">
      <alignment horizontal="center"/>
    </xf>
    <xf numFmtId="0" fontId="50" fillId="13" borderId="0" xfId="0" applyFont="1" applyFill="1" applyBorder="1" applyAlignment="1">
      <alignment horizontal="center"/>
    </xf>
    <xf numFmtId="0" fontId="50" fillId="7" borderId="0" xfId="0" applyFont="1" applyFill="1" applyBorder="1" applyAlignment="1">
      <alignment horizontal="center"/>
    </xf>
    <xf numFmtId="0" fontId="50" fillId="14" borderId="0" xfId="0" applyFont="1" applyFill="1" applyBorder="1" applyAlignment="1">
      <alignment horizontal="center"/>
    </xf>
    <xf numFmtId="58" fontId="52" fillId="0" borderId="0" xfId="0" applyNumberFormat="1" applyFont="1" applyBorder="1" applyAlignment="1">
      <alignment horizontal="center"/>
    </xf>
    <xf numFmtId="0" fontId="53" fillId="15" borderId="0" xfId="0" applyFont="1" applyFill="1" applyBorder="1" applyAlignment="1">
      <alignment horizontal="center"/>
    </xf>
    <xf numFmtId="0" fontId="50" fillId="16" borderId="0" xfId="0" applyFont="1" applyFill="1" applyBorder="1" applyAlignment="1">
      <alignment horizontal="center"/>
    </xf>
    <xf numFmtId="0" fontId="50" fillId="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17" borderId="0" xfId="0" applyFont="1" applyFill="1" applyBorder="1" applyAlignment="1">
      <alignment horizontal="center"/>
    </xf>
    <xf numFmtId="0" fontId="53" fillId="18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3" fillId="19" borderId="0" xfId="0" applyFont="1" applyFill="1" applyBorder="1" applyAlignment="1">
      <alignment horizontal="center"/>
    </xf>
    <xf numFmtId="0" fontId="50" fillId="0" borderId="9" xfId="0" applyFont="1" applyBorder="1" applyAlignment="1">
      <alignment/>
    </xf>
    <xf numFmtId="0" fontId="50" fillId="0" borderId="36" xfId="0" applyFont="1" applyBorder="1" applyAlignment="1">
      <alignment horizontal="center"/>
    </xf>
    <xf numFmtId="0" fontId="50" fillId="0" borderId="36" xfId="0" applyFont="1" applyBorder="1" applyAlignment="1">
      <alignment horizontal="left"/>
    </xf>
    <xf numFmtId="0" fontId="50" fillId="0" borderId="36" xfId="0" applyFont="1" applyBorder="1" applyAlignment="1">
      <alignment/>
    </xf>
    <xf numFmtId="0" fontId="50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7" fillId="0" borderId="0" xfId="0" applyFont="1" applyFill="1" applyBorder="1" applyAlignment="1">
      <alignment horizontal="left" vertical="top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vertical="top"/>
    </xf>
    <xf numFmtId="0" fontId="51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5" borderId="32" xfId="0" applyNumberFormat="1" applyFill="1" applyBorder="1" applyAlignment="1">
      <alignment/>
    </xf>
    <xf numFmtId="0" fontId="0" fillId="5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0" fontId="32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12" xfId="0" applyFont="1" applyBorder="1" applyAlignment="1">
      <alignment/>
    </xf>
    <xf numFmtId="0" fontId="0" fillId="5" borderId="1" xfId="0" applyFont="1" applyFill="1" applyBorder="1" applyAlignment="1">
      <alignment horizontal="center"/>
    </xf>
    <xf numFmtId="38" fontId="0" fillId="0" borderId="26" xfId="16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0" fillId="0" borderId="1" xfId="16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7" xfId="16" applyFont="1" applyFill="1" applyBorder="1" applyAlignment="1">
      <alignment/>
    </xf>
    <xf numFmtId="0" fontId="31" fillId="3" borderId="1" xfId="0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0" fillId="0" borderId="0" xfId="0" applyNumberFormat="1" applyFill="1" applyAlignment="1">
      <alignment/>
    </xf>
    <xf numFmtId="38" fontId="35" fillId="3" borderId="0" xfId="16" applyFont="1" applyFill="1" applyAlignment="1">
      <alignment/>
    </xf>
    <xf numFmtId="38" fontId="0" fillId="0" borderId="0" xfId="0" applyNumberFormat="1" applyFill="1" applyBorder="1" applyAlignment="1">
      <alignment/>
    </xf>
    <xf numFmtId="38" fontId="32" fillId="2" borderId="16" xfId="16" applyFont="1" applyFill="1" applyBorder="1" applyAlignment="1">
      <alignment/>
    </xf>
    <xf numFmtId="38" fontId="0" fillId="2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9" fillId="0" borderId="16" xfId="0" applyFont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0" fillId="6" borderId="4" xfId="0" applyFont="1" applyFill="1" applyBorder="1" applyAlignment="1">
      <alignment horizontal="center"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7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8" borderId="1" xfId="16" applyFont="1" applyFill="1" applyBorder="1" applyAlignment="1">
      <alignment/>
    </xf>
    <xf numFmtId="38" fontId="39" fillId="8" borderId="12" xfId="16" applyFont="1" applyFill="1" applyBorder="1" applyAlignment="1">
      <alignment/>
    </xf>
    <xf numFmtId="38" fontId="39" fillId="8" borderId="13" xfId="16" applyFont="1" applyFill="1" applyBorder="1" applyAlignment="1">
      <alignment/>
    </xf>
    <xf numFmtId="38" fontId="39" fillId="8" borderId="1" xfId="16" applyFont="1" applyFill="1" applyBorder="1" applyAlignment="1">
      <alignment horizontal="right"/>
    </xf>
    <xf numFmtId="38" fontId="39" fillId="8" borderId="2" xfId="16" applyFont="1" applyFill="1" applyBorder="1" applyAlignment="1">
      <alignment horizontal="right"/>
    </xf>
    <xf numFmtId="38" fontId="39" fillId="8" borderId="37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8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0" borderId="11" xfId="16" applyBorder="1" applyAlignment="1">
      <alignment/>
    </xf>
    <xf numFmtId="38" fontId="0" fillId="0" borderId="16" xfId="16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0" borderId="35" xfId="16" applyFill="1" applyBorder="1" applyAlignment="1">
      <alignment/>
    </xf>
    <xf numFmtId="0" fontId="48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9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 17８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1８２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21794180"/>
        <c:axId val="61929893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保管残高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20498126"/>
        <c:axId val="50265407"/>
      </c:lineChart>
      <c:catAx>
        <c:axId val="2049812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65407"/>
        <c:crossesAt val="100"/>
        <c:auto val="1"/>
        <c:lblOffset val="100"/>
        <c:noMultiLvlLbl val="0"/>
      </c:catAx>
      <c:valAx>
        <c:axId val="50265407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98126"/>
        <c:crossesAt val="1"/>
        <c:crossBetween val="between"/>
        <c:dispUnits/>
        <c:majorUnit val="10"/>
        <c:minorUnit val="2"/>
      </c:valAx>
      <c:catAx>
        <c:axId val="21794180"/>
        <c:scaling>
          <c:orientation val="minMax"/>
        </c:scaling>
        <c:axPos val="b"/>
        <c:delete val="1"/>
        <c:majorTickMark val="in"/>
        <c:minorTickMark val="none"/>
        <c:tickLblPos val="nextTo"/>
        <c:crossAx val="61929893"/>
        <c:crosses val="autoZero"/>
        <c:auto val="1"/>
        <c:lblOffset val="100"/>
        <c:noMultiLvlLbl val="0"/>
      </c:catAx>
      <c:valAx>
        <c:axId val="61929893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94180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東部支部平成１9年4月入庫高上位１０品目</a:t>
            </a:r>
          </a:p>
        </c:rich>
      </c:tx>
      <c:layout>
        <c:manualLayout>
          <c:xMode val="factor"/>
          <c:yMode val="factor"/>
          <c:x val="0.004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9855530"/>
        <c:axId val="21590907"/>
      </c:barChart>
      <c:catAx>
        <c:axId val="9855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90907"/>
        <c:crosses val="autoZero"/>
        <c:auto val="1"/>
        <c:lblOffset val="100"/>
        <c:noMultiLvlLbl val="0"/>
      </c:catAx>
      <c:valAx>
        <c:axId val="21590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5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15"/>
          <c:y val="0.1725"/>
          <c:w val="0.08325"/>
          <c:h val="0.0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富士支部平成１9年4月入庫高上位１０品目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0100436"/>
        <c:axId val="4033013"/>
      </c:bar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3013"/>
        <c:crosses val="autoZero"/>
        <c:auto val="1"/>
        <c:lblOffset val="100"/>
        <c:noMultiLvlLbl val="0"/>
      </c:catAx>
      <c:valAx>
        <c:axId val="4033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00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45"/>
          <c:y val="0.17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清水支部平成１9年4月入庫高上位１０品目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36297118"/>
        <c:axId val="58238607"/>
      </c:bar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38607"/>
        <c:crosses val="autoZero"/>
        <c:auto val="1"/>
        <c:lblOffset val="100"/>
        <c:noMultiLvlLbl val="0"/>
      </c:catAx>
      <c:valAx>
        <c:axId val="582386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97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25375"/>
          <c:w val="0.09"/>
          <c:h val="0.09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静岡支部平成１9年4月入庫高上位１０品目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4385416"/>
        <c:axId val="19706697"/>
      </c:bar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06697"/>
        <c:crosses val="autoZero"/>
        <c:auto val="1"/>
        <c:lblOffset val="100"/>
        <c:noMultiLvlLbl val="0"/>
      </c:catAx>
      <c:valAx>
        <c:axId val="197066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5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駿遠支部平成１9年4月入庫高上位１０品目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43142546"/>
        <c:axId val="52738595"/>
      </c:barChart>
      <c:catAx>
        <c:axId val="43142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38595"/>
        <c:crosses val="autoZero"/>
        <c:auto val="1"/>
        <c:lblOffset val="100"/>
        <c:noMultiLvlLbl val="0"/>
      </c:catAx>
      <c:valAx>
        <c:axId val="52738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42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7"/>
          <c:y val="0.27275"/>
          <c:w val="0.086"/>
          <c:h val="0.10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西部支部平成１9年4月入庫高上位１０品目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885308"/>
        <c:axId val="43967773"/>
      </c:barChart>
      <c:catAx>
        <c:axId val="4885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67773"/>
        <c:crosses val="autoZero"/>
        <c:auto val="1"/>
        <c:lblOffset val="100"/>
        <c:noMultiLvlLbl val="0"/>
      </c:catAx>
      <c:valAx>
        <c:axId val="43967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5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平成1９年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60165638"/>
        <c:axId val="4619831"/>
      </c:barChart>
      <c:catAx>
        <c:axId val="60165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9831"/>
        <c:crosses val="autoZero"/>
        <c:auto val="1"/>
        <c:lblOffset val="100"/>
        <c:noMultiLvlLbl val="0"/>
      </c:catAx>
      <c:valAx>
        <c:axId val="46198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65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75"/>
          <c:y val="0.101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平成１8年4月保管残高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CCFFFF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平成１9年4月保管残高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東部支部平成１9年4月保管残高上位１０品目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41578480"/>
        <c:axId val="38662001"/>
      </c:bar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62001"/>
        <c:crosses val="autoZero"/>
        <c:auto val="1"/>
        <c:lblOffset val="100"/>
        <c:noMultiLvlLbl val="0"/>
      </c:catAx>
      <c:valAx>
        <c:axId val="38662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78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75"/>
          <c:y val="0.12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富士支部平成１9年4月保管残高上位１０品目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2413690"/>
        <c:axId val="44614347"/>
      </c:bar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14347"/>
        <c:crosses val="autoZero"/>
        <c:auto val="1"/>
        <c:lblOffset val="100"/>
        <c:noMultiLvlLbl val="0"/>
      </c:catAx>
      <c:valAx>
        <c:axId val="446143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13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清水支部平成19年4月保管残高上位１０品目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65984804"/>
        <c:axId val="56992325"/>
      </c:bar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92325"/>
        <c:crosses val="autoZero"/>
        <c:auto val="1"/>
        <c:lblOffset val="100"/>
        <c:noMultiLvlLbl val="0"/>
      </c:catAx>
      <c:valAx>
        <c:axId val="569923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84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09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静岡支部平成１9年4月保管残高上位１０品目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3168878"/>
        <c:axId val="52975583"/>
      </c:bar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75583"/>
        <c:crosses val="autoZero"/>
        <c:auto val="1"/>
        <c:lblOffset val="100"/>
        <c:noMultiLvlLbl val="0"/>
      </c:catAx>
      <c:valAx>
        <c:axId val="529755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68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975"/>
          <c:y val="0.39125"/>
          <c:w val="0.09175"/>
          <c:h val="0.10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駿遠支部平成19年4月保管残高上位１０品目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7018200"/>
        <c:axId val="63163801"/>
      </c:barChart>
      <c:catAx>
        <c:axId val="7018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3801"/>
        <c:crosses val="autoZero"/>
        <c:auto val="1"/>
        <c:lblOffset val="100"/>
        <c:noMultiLvlLbl val="0"/>
      </c:catAx>
      <c:valAx>
        <c:axId val="6316380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18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西部支部平成19年4月保管残高上位１０品目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1603298"/>
        <c:axId val="15994227"/>
      </c:bar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94227"/>
        <c:crosses val="autoZero"/>
        <c:auto val="1"/>
        <c:lblOffset val="100"/>
        <c:noMultiLvlLbl val="0"/>
      </c:catAx>
      <c:valAx>
        <c:axId val="15994227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03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3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-0.00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0.99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'12・東部推移'!$A$17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'12・東部推移'!$B$17:$M$17</c:f>
              <c:numCache/>
            </c:numRef>
          </c:val>
          <c:smooth val="0"/>
        </c:ser>
        <c:ser>
          <c:idx val="1"/>
          <c:order val="1"/>
          <c:tx>
            <c:strRef>
              <c:f>'12・東部推移'!$A$18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'12・東部推移'!$B$18:$M$18</c:f>
              <c:numCache/>
            </c:numRef>
          </c:val>
          <c:smooth val="0"/>
        </c:ser>
        <c:ser>
          <c:idx val="2"/>
          <c:order val="2"/>
          <c:tx>
            <c:strRef>
              <c:f>'12・東部推移'!$A$19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'12・東部推移'!$B$19:$M$19</c:f>
              <c:numCache/>
            </c:numRef>
          </c:val>
          <c:smooth val="0"/>
        </c:ser>
        <c:ser>
          <c:idx val="3"/>
          <c:order val="3"/>
          <c:tx>
            <c:strRef>
              <c:f>'12・東部推移'!$A$20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'12・東部推移'!$B$20:$M$20</c:f>
              <c:numCache/>
            </c:numRef>
          </c:val>
          <c:smooth val="0"/>
        </c:ser>
        <c:ser>
          <c:idx val="4"/>
          <c:order val="4"/>
          <c:tx>
            <c:strRef>
              <c:f>'12・東部推移'!$A$21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'12・東部推移'!$B$16:$M$16</c:f>
              <c:strCache/>
            </c:strRef>
          </c:cat>
          <c:val>
            <c:numRef>
              <c:f>'12・東部推移'!$B$21:$M$21</c:f>
              <c:numCache/>
            </c:numRef>
          </c:val>
          <c:smooth val="0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3981"/>
        <c:crosses val="autoZero"/>
        <c:auto val="1"/>
        <c:lblOffset val="100"/>
        <c:noMultiLvlLbl val="0"/>
      </c:catAx>
      <c:valAx>
        <c:axId val="20463981"/>
        <c:scaling>
          <c:orientation val="minMax"/>
          <c:max val="12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3031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'12・東部推移'!$A$42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'12・東部推移'!$A$43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'12・東部推移'!$A$44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'12・東部推移'!$A$45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'12・東部推移'!$A$46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'12・東部推移'!$B$41:$M$41</c:f>
              <c:strCache/>
            </c:strRef>
          </c:cat>
          <c:val>
            <c:numRef>
              <c:f>'12・東部推移'!$B$46:$M$46</c:f>
              <c:numCache/>
            </c:numRef>
          </c:val>
          <c:smooth val="0"/>
        </c:ser>
        <c:marker val="1"/>
        <c:axId val="49958102"/>
        <c:axId val="46969735"/>
      </c:lineChart>
      <c:catAx>
        <c:axId val="499581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69735"/>
        <c:crosses val="autoZero"/>
        <c:auto val="1"/>
        <c:lblOffset val="100"/>
        <c:noMultiLvlLbl val="0"/>
      </c:catAx>
      <c:valAx>
        <c:axId val="46969735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5810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125"/>
          <c:w val="0.996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'12・東部推移'!$A$66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'12・東部推移'!$A$67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'12・東部推移'!$A$68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'12・東部推移'!$A$69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'12・東部推移'!$A$70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'12・東部推移'!$B$65:$M$65</c:f>
              <c:strCache/>
            </c:strRef>
          </c:cat>
          <c:val>
            <c:numRef>
              <c:f>'12・東部推移'!$B$70:$M$70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074432"/>
        <c:axId val="46452161"/>
      </c:lineChart>
      <c:catAx>
        <c:axId val="200744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52161"/>
        <c:crosses val="autoZero"/>
        <c:auto val="1"/>
        <c:lblOffset val="100"/>
        <c:noMultiLvlLbl val="0"/>
      </c:catAx>
      <c:valAx>
        <c:axId val="46452161"/>
        <c:scaling>
          <c:orientation val="minMax"/>
          <c:max val="1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7443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"/>
          <c:w val="0.9947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15416266"/>
        <c:axId val="4528667"/>
      </c:lineChart>
      <c:catAx>
        <c:axId val="154162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8667"/>
        <c:crosses val="autoZero"/>
        <c:auto val="1"/>
        <c:lblOffset val="100"/>
        <c:noMultiLvlLbl val="0"/>
      </c:catAx>
      <c:valAx>
        <c:axId val="4528667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1626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40758004"/>
        <c:axId val="31277717"/>
      </c:lineChart>
      <c:catAx>
        <c:axId val="407580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77717"/>
        <c:crosses val="autoZero"/>
        <c:auto val="1"/>
        <c:lblOffset val="100"/>
        <c:noMultiLvlLbl val="0"/>
      </c:catAx>
      <c:valAx>
        <c:axId val="31277717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5800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平成1９年４月倉庫使用状況(1～3類）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49735480"/>
        <c:axId val="44966137"/>
      </c:bar3DChart>
      <c:catAx>
        <c:axId val="49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66137"/>
        <c:crosses val="autoZero"/>
        <c:auto val="1"/>
        <c:lblOffset val="100"/>
        <c:noMultiLvlLbl val="0"/>
      </c:catAx>
      <c:valAx>
        <c:axId val="449661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35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2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063998"/>
        <c:axId val="50467119"/>
      </c:lineChart>
      <c:catAx>
        <c:axId val="130639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67119"/>
        <c:crosses val="autoZero"/>
        <c:auto val="1"/>
        <c:lblOffset val="100"/>
        <c:noMultiLvlLbl val="0"/>
      </c:catAx>
      <c:valAx>
        <c:axId val="50467119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639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51550888"/>
        <c:axId val="61304809"/>
      </c:lineChart>
      <c:catAx>
        <c:axId val="515508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04809"/>
        <c:crosses val="autoZero"/>
        <c:auto val="1"/>
        <c:lblOffset val="100"/>
        <c:noMultiLvlLbl val="0"/>
      </c:catAx>
      <c:valAx>
        <c:axId val="61304809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5088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14872370"/>
        <c:axId val="66742467"/>
      </c:lineChart>
      <c:catAx>
        <c:axId val="148723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42467"/>
        <c:crosses val="autoZero"/>
        <c:auto val="1"/>
        <c:lblOffset val="100"/>
        <c:noMultiLvlLbl val="0"/>
      </c:catAx>
      <c:valAx>
        <c:axId val="66742467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7237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3811292"/>
        <c:axId val="37430717"/>
      </c:lineChart>
      <c:catAx>
        <c:axId val="638112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30717"/>
        <c:crosses val="autoZero"/>
        <c:auto val="1"/>
        <c:lblOffset val="100"/>
        <c:noMultiLvlLbl val="0"/>
      </c:catAx>
      <c:valAx>
        <c:axId val="37430717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112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'15・静岡推移'!$B$24:$M$24</c:f>
              <c:strCache/>
            </c:strRef>
          </c:cat>
          <c:val>
            <c:numRef>
              <c:f>'15・静岡推移'!$B$29:$M$29</c:f>
              <c:numCache/>
            </c:numRef>
          </c:val>
          <c:smooth val="0"/>
        </c:ser>
        <c:marker val="1"/>
        <c:axId val="1332134"/>
        <c:axId val="11989207"/>
      </c:lineChart>
      <c:catAx>
        <c:axId val="13321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89207"/>
        <c:crosses val="autoZero"/>
        <c:auto val="1"/>
        <c:lblOffset val="100"/>
        <c:noMultiLvlLbl val="0"/>
      </c:catAx>
      <c:valAx>
        <c:axId val="11989207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213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80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'15・静岡推移'!$B$53:$M$53</c:f>
              <c:strCache/>
            </c:strRef>
          </c:cat>
          <c:val>
            <c:numRef>
              <c:f>'15・静岡推移'!$B$58:$M$58</c:f>
              <c:numCache/>
            </c:numRef>
          </c:val>
          <c:smooth val="0"/>
        </c:ser>
        <c:marker val="1"/>
        <c:axId val="40794000"/>
        <c:axId val="31601681"/>
      </c:lineChart>
      <c:catAx>
        <c:axId val="407940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01681"/>
        <c:crosses val="autoZero"/>
        <c:auto val="1"/>
        <c:lblOffset val="100"/>
        <c:noMultiLvlLbl val="0"/>
      </c:catAx>
      <c:valAx>
        <c:axId val="31601681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9400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3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'15・静岡推移'!$B$83:$M$83</c:f>
              <c:strCache/>
            </c:strRef>
          </c:cat>
          <c:val>
            <c:numRef>
              <c:f>'15・静岡推移'!$B$88:$M$88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979674"/>
        <c:axId val="9599339"/>
      </c:lineChart>
      <c:catAx>
        <c:axId val="159796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99339"/>
        <c:crosses val="autoZero"/>
        <c:auto val="1"/>
        <c:lblOffset val="100"/>
        <c:noMultiLvlLbl val="0"/>
      </c:catAx>
      <c:valAx>
        <c:axId val="9599339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796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1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19285188"/>
        <c:axId val="39348965"/>
      </c:lineChart>
      <c:catAx>
        <c:axId val="192851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48965"/>
        <c:crosses val="autoZero"/>
        <c:auto val="1"/>
        <c:lblOffset val="100"/>
        <c:noMultiLvlLbl val="0"/>
      </c:catAx>
      <c:valAx>
        <c:axId val="39348965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8518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962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18596366"/>
        <c:axId val="33149567"/>
      </c:lineChart>
      <c:catAx>
        <c:axId val="185963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49567"/>
        <c:crosses val="autoZero"/>
        <c:auto val="1"/>
        <c:lblOffset val="100"/>
        <c:noMultiLvlLbl val="0"/>
      </c:catAx>
      <c:valAx>
        <c:axId val="33149567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9636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9910648"/>
        <c:axId val="760377"/>
      </c:lineChart>
      <c:catAx>
        <c:axId val="299106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0377"/>
        <c:crosses val="autoZero"/>
        <c:auto val="1"/>
        <c:lblOffset val="100"/>
        <c:noMultiLvlLbl val="0"/>
      </c:catAx>
      <c:valAx>
        <c:axId val="760377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1064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757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'3・推移'!$A$56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'3・推移'!$B$56:$M$56</c:f>
              <c:numCache/>
            </c:numRef>
          </c:val>
          <c:smooth val="0"/>
        </c:ser>
        <c:ser>
          <c:idx val="1"/>
          <c:order val="1"/>
          <c:tx>
            <c:strRef>
              <c:f>'3・推移'!$A$57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'3・推移'!$B$57:$M$57</c:f>
              <c:numCache/>
            </c:numRef>
          </c:val>
          <c:smooth val="0"/>
        </c:ser>
        <c:ser>
          <c:idx val="2"/>
          <c:order val="2"/>
          <c:tx>
            <c:strRef>
              <c:f>'3・推移'!$A$58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'3・推移'!$B$58:$M$58</c:f>
              <c:numCache/>
            </c:numRef>
          </c:val>
          <c:smooth val="0"/>
        </c:ser>
        <c:ser>
          <c:idx val="3"/>
          <c:order val="3"/>
          <c:tx>
            <c:strRef>
              <c:f>'3・推移'!$A$59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'3・推移'!$B$59:$M$59</c:f>
              <c:numCache/>
            </c:numRef>
          </c:val>
          <c:smooth val="0"/>
        </c:ser>
        <c:ser>
          <c:idx val="4"/>
          <c:order val="4"/>
          <c:tx>
            <c:strRef>
              <c:f>'3・推移'!$A$60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'3・推移'!$B$60:$M$60</c:f>
              <c:numCache/>
            </c:numRef>
          </c:val>
          <c:smooth val="0"/>
        </c:ser>
        <c:ser>
          <c:idx val="5"/>
          <c:order val="5"/>
          <c:tx>
            <c:strRef>
              <c:f>'3・推移'!$A$151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'3・推移'!$B$55:$M$55</c:f>
              <c:strCache/>
            </c:strRef>
          </c:cat>
          <c:val>
            <c:numRef>
              <c:f>'3・推移'!$B$151:$M$151</c:f>
              <c:numCache/>
            </c:numRef>
          </c:val>
          <c:smooth val="0"/>
        </c:ser>
        <c:marker val="1"/>
        <c:axId val="2042050"/>
        <c:axId val="18378451"/>
      </c:lineChart>
      <c:catAx>
        <c:axId val="20420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78451"/>
        <c:crosses val="autoZero"/>
        <c:auto val="1"/>
        <c:lblOffset val="100"/>
        <c:noMultiLvlLbl val="0"/>
      </c:catAx>
      <c:valAx>
        <c:axId val="18378451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8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205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'17・西部推移'!$B$24:$M$24</c:f>
              <c:strCache/>
            </c:strRef>
          </c:cat>
          <c:val>
            <c:numRef>
              <c:f>'17・西部推移'!$B$29:$M$29</c:f>
              <c:numCache/>
            </c:numRef>
          </c:val>
          <c:smooth val="0"/>
        </c:ser>
        <c:marker val="1"/>
        <c:axId val="6843394"/>
        <c:axId val="61590547"/>
      </c:lineChart>
      <c:catAx>
        <c:axId val="68433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90547"/>
        <c:crosses val="autoZero"/>
        <c:auto val="1"/>
        <c:lblOffset val="100"/>
        <c:noMultiLvlLbl val="0"/>
      </c:catAx>
      <c:valAx>
        <c:axId val="61590547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4339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'17・西部推移'!$B$53:$M$53</c:f>
              <c:strCache/>
            </c:strRef>
          </c:cat>
          <c:val>
            <c:numRef>
              <c:f>'17・西部推移'!$B$58:$M$58</c:f>
              <c:numCache/>
            </c:numRef>
          </c:val>
          <c:smooth val="0"/>
        </c:ser>
        <c:marker val="1"/>
        <c:axId val="17444012"/>
        <c:axId val="22778381"/>
      </c:lineChart>
      <c:catAx>
        <c:axId val="174440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78381"/>
        <c:crosses val="autoZero"/>
        <c:auto val="1"/>
        <c:lblOffset val="100"/>
        <c:noMultiLvlLbl val="0"/>
      </c:catAx>
      <c:valAx>
        <c:axId val="22778381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4401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'17・西部推移'!$B$83:$M$83</c:f>
              <c:strCache/>
            </c:strRef>
          </c:cat>
          <c:val>
            <c:numRef>
              <c:f>'17・西部推移'!$B$88:$M$88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78838"/>
        <c:axId val="33109543"/>
      </c:lineChart>
      <c:catAx>
        <c:axId val="36788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09543"/>
        <c:crosses val="autoZero"/>
        <c:auto val="1"/>
        <c:lblOffset val="100"/>
        <c:noMultiLvlLbl val="0"/>
      </c:catAx>
      <c:valAx>
        <c:axId val="33109543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88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>
        <c:manualLayout>
          <c:xMode val="factor"/>
          <c:yMode val="factor"/>
          <c:x val="-0.01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07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'3・推移'!$B$26:$M$26</c:f>
              <c:numCache/>
            </c:numRef>
          </c:val>
          <c:smooth val="0"/>
        </c:ser>
        <c:ser>
          <c:idx val="1"/>
          <c:order val="1"/>
          <c:tx>
            <c:strRef>
              <c:f>'3・推移'!$A$27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'3・推移'!$B$27:$M$27</c:f>
              <c:numCache/>
            </c:numRef>
          </c:val>
          <c:smooth val="0"/>
        </c:ser>
        <c:ser>
          <c:idx val="2"/>
          <c:order val="2"/>
          <c:tx>
            <c:strRef>
              <c:f>'3・推移'!$A$28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'3・推移'!$B$28:$M$28</c:f>
              <c:numCache/>
            </c:numRef>
          </c:val>
          <c:smooth val="0"/>
        </c:ser>
        <c:ser>
          <c:idx val="3"/>
          <c:order val="3"/>
          <c:tx>
            <c:strRef>
              <c:f>'3・推移'!$A$29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'3・推移'!$B$29:$M$29</c:f>
              <c:numCache/>
            </c:numRef>
          </c:val>
          <c:smooth val="0"/>
        </c:ser>
        <c:ser>
          <c:idx val="4"/>
          <c:order val="4"/>
          <c:tx>
            <c:strRef>
              <c:f>'3・推移'!$A$30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'3・推移'!$B$30:$M$30</c:f>
              <c:numCache/>
            </c:numRef>
          </c:val>
          <c:smooth val="0"/>
        </c:ser>
        <c:marker val="1"/>
        <c:axId val="31188332"/>
        <c:axId val="12259533"/>
      </c:lineChart>
      <c:catAx>
        <c:axId val="311883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59533"/>
        <c:crosses val="autoZero"/>
        <c:auto val="1"/>
        <c:lblOffset val="100"/>
        <c:noMultiLvlLbl val="0"/>
      </c:catAx>
      <c:valAx>
        <c:axId val="12259533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88332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0.978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'3・推移'!$A$86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'3・推移'!$A$87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'3・推移'!$A$88</c:f>
              <c:strCache>
                <c:ptCount val="1"/>
                <c:pt idx="0">
                  <c:v>平成１7年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'3・推移'!$A$89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'3・推移'!$A$90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226934"/>
        <c:axId val="53498087"/>
      </c:lineChart>
      <c:catAx>
        <c:axId val="432269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98087"/>
        <c:crosses val="autoZero"/>
        <c:auto val="1"/>
        <c:lblOffset val="100"/>
        <c:noMultiLvlLbl val="0"/>
      </c:catAx>
      <c:valAx>
        <c:axId val="53498087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26934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11720736"/>
        <c:axId val="38377761"/>
      </c:barChart>
      <c:catAx>
        <c:axId val="11720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77761"/>
        <c:crosses val="autoZero"/>
        <c:auto val="1"/>
        <c:lblOffset val="100"/>
        <c:noMultiLvlLbl val="0"/>
      </c:catAx>
      <c:valAx>
        <c:axId val="38377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20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175"/>
          <c:y val="0.0932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平成19年4月入庫高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平成18年4月入庫高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FFFFCC"/>
              </a:fgClr>
              <a:bgClr>
                <a:srgbClr val="CC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3"/>
            <c:spPr>
              <a:pattFill prst="pct90">
                <a:fgClr>
                  <a:srgbClr val="FFFFCC"/>
                </a:fgClr>
                <a:bgClr>
                  <a:srgbClr val="CCFFFF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</cdr:x>
      <cdr:y>0.485</cdr:y>
    </cdr:from>
    <cdr:to>
      <cdr:x>0.659</cdr:x>
      <cdr:y>0.534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2066925"/>
          <a:ext cx="809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831，534トン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0.47225</cdr:y>
    </cdr:from>
    <cdr:to>
      <cdr:x>0.65275</cdr:x>
      <cdr:y>0.517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09775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800，210トン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0.73625</cdr:x>
      <cdr:y>0</cdr:y>
    </cdr:from>
    <cdr:to>
      <cdr:x>0.885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3625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0.00575</cdr:y>
    </cdr:from>
    <cdr:to>
      <cdr:x>0.93925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64832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0.9765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57825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0.7515</cdr:x>
      <cdr:y>0.00875</cdr:y>
    </cdr:from>
    <cdr:to>
      <cdr:x>0.90075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46735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0.02175</cdr:y>
    </cdr:from>
    <cdr:to>
      <cdr:x>0.74225</cdr:x>
      <cdr:y>0.089</cdr:y>
    </cdr:to>
    <cdr:sp>
      <cdr:nvSpPr>
        <cdr:cNvPr id="1" name="TextBox 2"/>
        <cdr:cNvSpPr txBox="1">
          <a:spLocks noChangeArrowheads="1"/>
        </cdr:cNvSpPr>
      </cdr:nvSpPr>
      <cdr:spPr>
        <a:xfrm>
          <a:off x="2524125" y="123825"/>
          <a:ext cx="46767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0.7505</cdr:x>
      <cdr:y>0.0555</cdr:y>
    </cdr:from>
    <cdr:to>
      <cdr:x>0.905</cdr:x>
      <cdr:y>0.1225</cdr:y>
    </cdr:to>
    <cdr:sp>
      <cdr:nvSpPr>
        <cdr:cNvPr id="2" name="TextBox 3"/>
        <cdr:cNvSpPr txBox="1">
          <a:spLocks noChangeArrowheads="1"/>
        </cdr:cNvSpPr>
      </cdr:nvSpPr>
      <cdr:spPr>
        <a:xfrm>
          <a:off x="7277100" y="314325"/>
          <a:ext cx="14954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0.461</cdr:x>
      <cdr:y>0.21125</cdr:y>
    </cdr:from>
    <cdr:to>
      <cdr:x>0.71175</cdr:x>
      <cdr:y>0.289</cdr:y>
    </cdr:to>
    <cdr:sp>
      <cdr:nvSpPr>
        <cdr:cNvPr id="3" name="TextBox 4"/>
        <cdr:cNvSpPr txBox="1">
          <a:spLocks noChangeArrowheads="1"/>
        </cdr:cNvSpPr>
      </cdr:nvSpPr>
      <cdr:spPr>
        <a:xfrm>
          <a:off x="4467225" y="1209675"/>
          <a:ext cx="24384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所　管　面　積　（12月末）</a:t>
          </a:r>
        </a:p>
      </cdr:txBody>
    </cdr:sp>
  </cdr:relSizeAnchor>
  <cdr:relSizeAnchor xmlns:cdr="http://schemas.openxmlformats.org/drawingml/2006/chartDrawing">
    <cdr:from>
      <cdr:x>0.63675</cdr:x>
      <cdr:y>0.86125</cdr:y>
    </cdr:from>
    <cdr:to>
      <cdr:x>0.857</cdr:x>
      <cdr:y>0.90925</cdr:y>
    </cdr:to>
    <cdr:sp>
      <cdr:nvSpPr>
        <cdr:cNvPr id="4" name="TextBox 5"/>
        <cdr:cNvSpPr txBox="1">
          <a:spLocks noChangeArrowheads="1"/>
        </cdr:cNvSpPr>
      </cdr:nvSpPr>
      <cdr:spPr>
        <a:xfrm>
          <a:off x="6172200" y="4962525"/>
          <a:ext cx="2133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</a:t>
          </a:r>
        </a:p>
      </cdr:txBody>
    </cdr:sp>
  </cdr:relSizeAnchor>
  <cdr:relSizeAnchor xmlns:cdr="http://schemas.openxmlformats.org/drawingml/2006/chartDrawing">
    <cdr:from>
      <cdr:x>0.89575</cdr:x>
      <cdr:y>0.0555</cdr:y>
    </cdr:from>
    <cdr:to>
      <cdr:x>0.99975</cdr:x>
      <cdr:y>0.122</cdr:y>
    </cdr:to>
    <cdr:sp>
      <cdr:nvSpPr>
        <cdr:cNvPr id="5" name="TextBox 7"/>
        <cdr:cNvSpPr txBox="1">
          <a:spLocks noChangeArrowheads="1"/>
        </cdr:cNvSpPr>
      </cdr:nvSpPr>
      <cdr:spPr>
        <a:xfrm>
          <a:off x="8686800" y="314325"/>
          <a:ext cx="1009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</cdr:y>
    </cdr:from>
    <cdr:to>
      <cdr:x>0.97325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0.538</cdr:y>
    </cdr:from>
    <cdr:to>
      <cdr:x>0.628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1，092，137トン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1，108，089トン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0.83875</cdr:x>
      <cdr:y>0.009</cdr:y>
    </cdr:from>
    <cdr:to>
      <cdr:x>0.99125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9721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</cdr:y>
    </cdr:from>
    <cdr:to>
      <cdr:x>0.89925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7059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0.021</cdr:y>
    </cdr:from>
    <cdr:to>
      <cdr:x>0.975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88645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0.92725</cdr:x>
      <cdr:y>0.73625</cdr:y>
    </cdr:from>
    <cdr:to>
      <cdr:x>1</cdr:x>
      <cdr:y>0.8085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8383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0.305</cdr:x>
      <cdr:y>0.51575</cdr:y>
    </cdr:from>
    <cdr:to>
      <cdr:x>0.3785</cdr:x>
      <cdr:y>0.588</cdr:y>
    </cdr:to>
    <cdr:sp>
      <cdr:nvSpPr>
        <cdr:cNvPr id="2" name="TextBox 2"/>
        <cdr:cNvSpPr txBox="1">
          <a:spLocks noChangeArrowheads="1"/>
        </cdr:cNvSpPr>
      </cdr:nvSpPr>
      <cdr:spPr>
        <a:xfrm>
          <a:off x="2286000" y="1285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0.92725</cdr:x>
      <cdr:y>0.496</cdr:y>
    </cdr:from>
    <cdr:to>
      <cdr:x>1</cdr:x>
      <cdr:y>0.56825</cdr:y>
    </cdr:to>
    <cdr:sp>
      <cdr:nvSpPr>
        <cdr:cNvPr id="3" name="TextBox 3"/>
        <cdr:cNvSpPr txBox="1">
          <a:spLocks noChangeArrowheads="1"/>
        </cdr:cNvSpPr>
      </cdr:nvSpPr>
      <cdr:spPr>
        <a:xfrm>
          <a:off x="6972300" y="12382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0.92725</cdr:x>
      <cdr:y>0.66525</cdr:y>
    </cdr:from>
    <cdr:to>
      <cdr:x>1</cdr:x>
      <cdr:y>0.7375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657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5050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0.8465</cdr:x>
      <cdr:y>0</cdr:y>
    </cdr:from>
    <cdr:to>
      <cdr:x>0.982</cdr:x>
      <cdr:y>0.08375</cdr:y>
    </cdr:to>
    <cdr:sp>
      <cdr:nvSpPr>
        <cdr:cNvPr id="6" name="TextBox 6"/>
        <cdr:cNvSpPr txBox="1">
          <a:spLocks noChangeArrowheads="1"/>
        </cdr:cNvSpPr>
      </cdr:nvSpPr>
      <cdr:spPr>
        <a:xfrm>
          <a:off x="6362700" y="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0.92725</cdr:x>
      <cdr:y>0.5945</cdr:y>
    </cdr:from>
    <cdr:to>
      <cdr:x>1</cdr:x>
      <cdr:y>0.66675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14859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0.6655</cdr:y>
    </cdr:from>
    <cdr:to>
      <cdr:x>1</cdr:x>
      <cdr:y>0.73025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847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0.927</cdr:x>
      <cdr:y>0.602</cdr:y>
    </cdr:from>
    <cdr:to>
      <cdr:x>1</cdr:x>
      <cdr:y>0.66675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1676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0.30325</cdr:x>
      <cdr:y>0.5385</cdr:y>
    </cdr:from>
    <cdr:to>
      <cdr:x>0.37425</cdr:x>
      <cdr:y>0.60325</cdr:y>
    </cdr:to>
    <cdr:sp>
      <cdr:nvSpPr>
        <cdr:cNvPr id="3" name="TextBox 3"/>
        <cdr:cNvSpPr txBox="1">
          <a:spLocks noChangeArrowheads="1"/>
        </cdr:cNvSpPr>
      </cdr:nvSpPr>
      <cdr:spPr>
        <a:xfrm>
          <a:off x="2276475" y="14954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0.927</cdr:x>
      <cdr:y>0.50675</cdr:y>
    </cdr:from>
    <cdr:to>
      <cdr:x>1</cdr:x>
      <cdr:y>0.5715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4097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0.835</cdr:x>
      <cdr:y>0.02475</cdr:y>
    </cdr:from>
    <cdr:to>
      <cdr:x>0.97925</cdr:x>
      <cdr:y>0.10325</cdr:y>
    </cdr:to>
    <cdr:sp>
      <cdr:nvSpPr>
        <cdr:cNvPr id="5" name="TextBox 5"/>
        <cdr:cNvSpPr txBox="1">
          <a:spLocks noChangeArrowheads="1"/>
        </cdr:cNvSpPr>
      </cdr:nvSpPr>
      <cdr:spPr>
        <a:xfrm>
          <a:off x="627697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</cdr:x>
      <cdr:y>0.72925</cdr:y>
    </cdr:from>
    <cdr:to>
      <cdr:x>1</cdr:x>
      <cdr:y>0.794</cdr:y>
    </cdr:to>
    <cdr:sp>
      <cdr:nvSpPr>
        <cdr:cNvPr id="6" name="TextBox 6"/>
        <cdr:cNvSpPr txBox="1">
          <a:spLocks noChangeArrowheads="1"/>
        </cdr:cNvSpPr>
      </cdr:nvSpPr>
      <cdr:spPr>
        <a:xfrm>
          <a:off x="6972300" y="2028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0.629</cdr:y>
    </cdr:from>
    <cdr:to>
      <cdr:x>1</cdr:x>
      <cdr:y>0.68675</cdr:y>
    </cdr:to>
    <cdr:sp>
      <cdr:nvSpPr>
        <cdr:cNvPr id="1" name="TextBox 1"/>
        <cdr:cNvSpPr txBox="1">
          <a:spLocks noChangeArrowheads="1"/>
        </cdr:cNvSpPr>
      </cdr:nvSpPr>
      <cdr:spPr>
        <a:xfrm>
          <a:off x="7105650" y="1762125"/>
          <a:ext cx="552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
平成１６年
年</a:t>
          </a:r>
        </a:p>
      </cdr:txBody>
    </cdr:sp>
  </cdr:relSizeAnchor>
  <cdr:relSizeAnchor xmlns:cdr="http://schemas.openxmlformats.org/drawingml/2006/chartDrawing">
    <cdr:from>
      <cdr:x>0.944</cdr:x>
      <cdr:y>0.49375</cdr:y>
    </cdr:from>
    <cdr:to>
      <cdr:x>1</cdr:x>
      <cdr:y>0.55825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381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0.304</cdr:x>
      <cdr:y>0.427</cdr:y>
    </cdr:from>
    <cdr:to>
      <cdr:x>0.37725</cdr:x>
      <cdr:y>0.4915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0" y="1190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0.944</cdr:x>
      <cdr:y>0.5615</cdr:y>
    </cdr:from>
    <cdr:to>
      <cdr:x>1</cdr:x>
      <cdr:y>0.626</cdr:y>
    </cdr:to>
    <cdr:sp>
      <cdr:nvSpPr>
        <cdr:cNvPr id="4" name="TextBox 4"/>
        <cdr:cNvSpPr txBox="1">
          <a:spLocks noChangeArrowheads="1"/>
        </cdr:cNvSpPr>
      </cdr:nvSpPr>
      <cdr:spPr>
        <a:xfrm>
          <a:off x="7105650" y="1571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0.99975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0.87525</cdr:x>
      <cdr:y>0.021</cdr:y>
    </cdr:from>
    <cdr:to>
      <cdr:x>1</cdr:x>
      <cdr:y>0.099</cdr:y>
    </cdr:to>
    <cdr:sp>
      <cdr:nvSpPr>
        <cdr:cNvPr id="6" name="TextBox 6"/>
        <cdr:cNvSpPr txBox="1">
          <a:spLocks noChangeArrowheads="1"/>
        </cdr:cNvSpPr>
      </cdr:nvSpPr>
      <cdr:spPr>
        <a:xfrm>
          <a:off x="65913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</cdr:x>
      <cdr:y>0.427</cdr:y>
    </cdr:from>
    <cdr:to>
      <cdr:x>1</cdr:x>
      <cdr:y>0.4915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190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12</xdr:col>
      <xdr:colOff>571500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9050" y="28575"/>
        <a:ext cx="75247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104775</xdr:rowOff>
    </xdr:from>
    <xdr:to>
      <xdr:col>12</xdr:col>
      <xdr:colOff>561975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0" y="7277100"/>
        <a:ext cx="75342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0.62475</cdr:y>
    </cdr:from>
    <cdr:to>
      <cdr:x>1</cdr:x>
      <cdr:y>0.68775</cdr:y>
    </cdr:to>
    <cdr:sp>
      <cdr:nvSpPr>
        <cdr:cNvPr id="1" name="TextBox 1"/>
        <cdr:cNvSpPr txBox="1">
          <a:spLocks noChangeArrowheads="1"/>
        </cdr:cNvSpPr>
      </cdr:nvSpPr>
      <cdr:spPr>
        <a:xfrm>
          <a:off x="6962775" y="17907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0.92675</cdr:x>
      <cdr:y>0.6865</cdr:y>
    </cdr:from>
    <cdr:to>
      <cdr:x>1</cdr:x>
      <cdr:y>0.7495</cdr:y>
    </cdr:to>
    <cdr:sp>
      <cdr:nvSpPr>
        <cdr:cNvPr id="3" name="TextBox 3"/>
        <cdr:cNvSpPr txBox="1">
          <a:spLocks noChangeArrowheads="1"/>
        </cdr:cNvSpPr>
      </cdr:nvSpPr>
      <cdr:spPr>
        <a:xfrm>
          <a:off x="6962775" y="19716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0.30025</cdr:x>
      <cdr:y>0.5355</cdr:y>
    </cdr:from>
    <cdr:to>
      <cdr:x>0.3865</cdr:x>
      <cdr:y>0.595</cdr:y>
    </cdr:to>
    <cdr:sp>
      <cdr:nvSpPr>
        <cdr:cNvPr id="4" name="TextBox 4"/>
        <cdr:cNvSpPr txBox="1">
          <a:spLocks noChangeArrowheads="1"/>
        </cdr:cNvSpPr>
      </cdr:nvSpPr>
      <cdr:spPr>
        <a:xfrm>
          <a:off x="2247900" y="1533525"/>
          <a:ext cx="647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
</a:t>
          </a:r>
        </a:p>
      </cdr:txBody>
    </cdr:sp>
  </cdr:relSizeAnchor>
  <cdr:relSizeAnchor xmlns:cdr="http://schemas.openxmlformats.org/drawingml/2006/chartDrawing">
    <cdr:from>
      <cdr:x>0.91625</cdr:x>
      <cdr:y>0.5765</cdr:y>
    </cdr:from>
    <cdr:to>
      <cdr:x>1</cdr:x>
      <cdr:y>0.65275</cdr:y>
    </cdr:to>
    <cdr:sp>
      <cdr:nvSpPr>
        <cdr:cNvPr id="5" name="TextBox 5"/>
        <cdr:cNvSpPr txBox="1">
          <a:spLocks noChangeArrowheads="1"/>
        </cdr:cNvSpPr>
      </cdr:nvSpPr>
      <cdr:spPr>
        <a:xfrm>
          <a:off x="6877050" y="1657350"/>
          <a:ext cx="628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0.8475</cdr:x>
      <cdr:y>0</cdr:y>
    </cdr:from>
    <cdr:to>
      <cdr:x>0.992</cdr:x>
      <cdr:y>0.07625</cdr:y>
    </cdr:to>
    <cdr:sp>
      <cdr:nvSpPr>
        <cdr:cNvPr id="6" name="TextBox 6"/>
        <cdr:cNvSpPr txBox="1">
          <a:spLocks noChangeArrowheads="1"/>
        </cdr:cNvSpPr>
      </cdr:nvSpPr>
      <cdr:spPr>
        <a:xfrm>
          <a:off x="6362700" y="0"/>
          <a:ext cx="10858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0.92675</cdr:x>
      <cdr:y>0.5325</cdr:y>
    </cdr:from>
    <cdr:to>
      <cdr:x>1</cdr:x>
      <cdr:y>0.5955</cdr:y>
    </cdr:to>
    <cdr:sp>
      <cdr:nvSpPr>
        <cdr:cNvPr id="7" name="TextBox 7"/>
        <cdr:cNvSpPr txBox="1">
          <a:spLocks noChangeArrowheads="1"/>
        </cdr:cNvSpPr>
      </cdr:nvSpPr>
      <cdr:spPr>
        <a:xfrm>
          <a:off x="6962775" y="15240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0.55925</cdr:y>
    </cdr:from>
    <cdr:to>
      <cdr:x>1</cdr:x>
      <cdr:y>0.62725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14859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0.6735</cdr:y>
    </cdr:from>
    <cdr:to>
      <cdr:x>1</cdr:x>
      <cdr:y>0.7415</cdr:y>
    </cdr:to>
    <cdr:sp>
      <cdr:nvSpPr>
        <cdr:cNvPr id="3" name="TextBox 4"/>
        <cdr:cNvSpPr txBox="1">
          <a:spLocks noChangeArrowheads="1"/>
        </cdr:cNvSpPr>
      </cdr:nvSpPr>
      <cdr:spPr>
        <a:xfrm>
          <a:off x="6981825" y="1781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0.30675</cdr:x>
      <cdr:y>0.5225</cdr:y>
    </cdr:from>
    <cdr:to>
      <cdr:x>0.38</cdr:x>
      <cdr:y>0.5905</cdr:y>
    </cdr:to>
    <cdr:sp>
      <cdr:nvSpPr>
        <cdr:cNvPr id="4" name="TextBox 5"/>
        <cdr:cNvSpPr txBox="1">
          <a:spLocks noChangeArrowheads="1"/>
        </cdr:cNvSpPr>
      </cdr:nvSpPr>
      <cdr:spPr>
        <a:xfrm>
          <a:off x="2305050" y="1381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0.85375</cdr:x>
      <cdr:y>0</cdr:y>
    </cdr:from>
    <cdr:to>
      <cdr:x>0.99775</cdr:x>
      <cdr:y>0.0825</cdr:y>
    </cdr:to>
    <cdr:sp>
      <cdr:nvSpPr>
        <cdr:cNvPr id="5" name="TextBox 6"/>
        <cdr:cNvSpPr txBox="1">
          <a:spLocks noChangeArrowheads="1"/>
        </cdr:cNvSpPr>
      </cdr:nvSpPr>
      <cdr:spPr>
        <a:xfrm>
          <a:off x="64293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</cdr:x>
      <cdr:y>0.60725</cdr:y>
    </cdr:from>
    <cdr:to>
      <cdr:x>1</cdr:x>
      <cdr:y>0.67525</cdr:y>
    </cdr:to>
    <cdr:sp>
      <cdr:nvSpPr>
        <cdr:cNvPr id="6" name="TextBox 7"/>
        <cdr:cNvSpPr txBox="1">
          <a:spLocks noChangeArrowheads="1"/>
        </cdr:cNvSpPr>
      </cdr:nvSpPr>
      <cdr:spPr>
        <a:xfrm>
          <a:off x="6981825" y="16097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0.926</cdr:x>
      <cdr:y>0.4815</cdr:y>
    </cdr:from>
    <cdr:to>
      <cdr:x>1</cdr:x>
      <cdr:y>0.5865</cdr:y>
    </cdr:to>
    <cdr:sp>
      <cdr:nvSpPr>
        <cdr:cNvPr id="7" name="TextBox 8"/>
        <cdr:cNvSpPr txBox="1">
          <a:spLocks noChangeArrowheads="1"/>
        </cdr:cNvSpPr>
      </cdr:nvSpPr>
      <cdr:spPr>
        <a:xfrm>
          <a:off x="6972300" y="1276350"/>
          <a:ext cx="5619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２,０６７,７７６㎡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0.66175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85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平成１9年4月所管面積（1～3類）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0.94275</cdr:x>
      <cdr:y>0.675</cdr:y>
    </cdr:from>
    <cdr:to>
      <cdr:x>1</cdr:x>
      <cdr:y>0.73875</cdr:y>
    </cdr:to>
    <cdr:sp>
      <cdr:nvSpPr>
        <cdr:cNvPr id="1" name="TextBox 1"/>
        <cdr:cNvSpPr txBox="1">
          <a:spLocks noChangeArrowheads="1"/>
        </cdr:cNvSpPr>
      </cdr:nvSpPr>
      <cdr:spPr>
        <a:xfrm>
          <a:off x="7077075" y="19145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0.3135</cdr:x>
      <cdr:y>0.63475</cdr:y>
    </cdr:from>
    <cdr:to>
      <cdr:x>0.387</cdr:x>
      <cdr:y>0.6985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1800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0.94275</cdr:x>
      <cdr:y>0.5435</cdr:y>
    </cdr:from>
    <cdr:to>
      <cdr:x>1</cdr:x>
      <cdr:y>0.60725</cdr:y>
    </cdr:to>
    <cdr:sp>
      <cdr:nvSpPr>
        <cdr:cNvPr id="3" name="TextBox 3"/>
        <cdr:cNvSpPr txBox="1">
          <a:spLocks noChangeArrowheads="1"/>
        </cdr:cNvSpPr>
      </cdr:nvSpPr>
      <cdr:spPr>
        <a:xfrm>
          <a:off x="7077075" y="15335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0.94275</cdr:x>
      <cdr:y>0.742</cdr:y>
    </cdr:from>
    <cdr:to>
      <cdr:x>1</cdr:x>
      <cdr:y>0.80575</cdr:y>
    </cdr:to>
    <cdr:sp>
      <cdr:nvSpPr>
        <cdr:cNvPr id="4" name="TextBox 4"/>
        <cdr:cNvSpPr txBox="1">
          <a:spLocks noChangeArrowheads="1"/>
        </cdr:cNvSpPr>
      </cdr:nvSpPr>
      <cdr:spPr>
        <a:xfrm>
          <a:off x="7077075" y="21050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15225" y="2838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0.868</cdr:x>
      <cdr:y>0.03125</cdr:y>
    </cdr:from>
    <cdr:to>
      <cdr:x>1</cdr:x>
      <cdr:y>0.1085</cdr:y>
    </cdr:to>
    <cdr:sp>
      <cdr:nvSpPr>
        <cdr:cNvPr id="6" name="TextBox 6"/>
        <cdr:cNvSpPr txBox="1">
          <a:spLocks noChangeArrowheads="1"/>
        </cdr:cNvSpPr>
      </cdr:nvSpPr>
      <cdr:spPr>
        <a:xfrm>
          <a:off x="6515100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0.94275</cdr:x>
      <cdr:y>0.60875</cdr:y>
    </cdr:from>
    <cdr:to>
      <cdr:x>1</cdr:x>
      <cdr:y>0.6725</cdr:y>
    </cdr:to>
    <cdr:sp>
      <cdr:nvSpPr>
        <cdr:cNvPr id="7" name="TextBox 7"/>
        <cdr:cNvSpPr txBox="1">
          <a:spLocks noChangeArrowheads="1"/>
        </cdr:cNvSpPr>
      </cdr:nvSpPr>
      <cdr:spPr>
        <a:xfrm>
          <a:off x="7077075" y="17240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13</xdr:col>
      <xdr:colOff>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5152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0.00725</cdr:y>
    </cdr:from>
    <cdr:to>
      <cdr:x>0.98575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40080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0.93025</cdr:x>
      <cdr:y>0.55725</cdr:y>
    </cdr:from>
    <cdr:to>
      <cdr:x>1</cdr:x>
      <cdr:y>0.6235</cdr:y>
    </cdr:to>
    <cdr:sp>
      <cdr:nvSpPr>
        <cdr:cNvPr id="2" name="TextBox 2"/>
        <cdr:cNvSpPr txBox="1">
          <a:spLocks noChangeArrowheads="1"/>
        </cdr:cNvSpPr>
      </cdr:nvSpPr>
      <cdr:spPr>
        <a:xfrm>
          <a:off x="7067550" y="15144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0.93025</cdr:x>
      <cdr:y>0.7625</cdr:y>
    </cdr:from>
    <cdr:to>
      <cdr:x>1</cdr:x>
      <cdr:y>0.82875</cdr:y>
    </cdr:to>
    <cdr:sp>
      <cdr:nvSpPr>
        <cdr:cNvPr id="6" name="TextBox 6"/>
        <cdr:cNvSpPr txBox="1">
          <a:spLocks noChangeArrowheads="1"/>
        </cdr:cNvSpPr>
      </cdr:nvSpPr>
      <cdr:spPr>
        <a:xfrm>
          <a:off x="7067550" y="20764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0.93025</cdr:x>
      <cdr:y>0.62225</cdr:y>
    </cdr:from>
    <cdr:to>
      <cdr:x>1</cdr:x>
      <cdr:y>0.6885</cdr:y>
    </cdr:to>
    <cdr:sp>
      <cdr:nvSpPr>
        <cdr:cNvPr id="7" name="TextBox 7"/>
        <cdr:cNvSpPr txBox="1">
          <a:spLocks noChangeArrowheads="1"/>
        </cdr:cNvSpPr>
      </cdr:nvSpPr>
      <cdr:spPr>
        <a:xfrm>
          <a:off x="7067550" y="16954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0.30175</cdr:x>
      <cdr:y>0.63325</cdr:y>
    </cdr:from>
    <cdr:to>
      <cdr:x>0.3695</cdr:x>
      <cdr:y>0.6995</cdr:y>
    </cdr:to>
    <cdr:sp>
      <cdr:nvSpPr>
        <cdr:cNvPr id="8" name="TextBox 8"/>
        <cdr:cNvSpPr txBox="1">
          <a:spLocks noChangeArrowheads="1"/>
        </cdr:cNvSpPr>
      </cdr:nvSpPr>
      <cdr:spPr>
        <a:xfrm>
          <a:off x="2286000" y="1724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0.92725</cdr:x>
      <cdr:y>0.6975</cdr:y>
    </cdr:from>
    <cdr:to>
      <cdr:x>1</cdr:x>
      <cdr:y>0.76375</cdr:y>
    </cdr:to>
    <cdr:sp>
      <cdr:nvSpPr>
        <cdr:cNvPr id="9" name="TextBox 9"/>
        <cdr:cNvSpPr txBox="1">
          <a:spLocks noChangeArrowheads="1"/>
        </cdr:cNvSpPr>
      </cdr:nvSpPr>
      <cdr:spPr>
        <a:xfrm>
          <a:off x="7038975" y="19050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0.00375</cdr:y>
    </cdr:from>
    <cdr:to>
      <cdr:x>0.97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0.9305</cdr:x>
      <cdr:y>0.67125</cdr:y>
    </cdr:from>
    <cdr:to>
      <cdr:x>1</cdr:x>
      <cdr:y>0.7385</cdr:y>
    </cdr:to>
    <cdr:sp>
      <cdr:nvSpPr>
        <cdr:cNvPr id="4" name="TextBox 4"/>
        <cdr:cNvSpPr txBox="1">
          <a:spLocks noChangeArrowheads="1"/>
        </cdr:cNvSpPr>
      </cdr:nvSpPr>
      <cdr:spPr>
        <a:xfrm>
          <a:off x="7067550" y="18002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0.89475</cdr:x>
      <cdr:y>0.4745</cdr:y>
    </cdr:from>
    <cdr:to>
      <cdr:x>1</cdr:x>
      <cdr:y>0.54175</cdr:y>
    </cdr:to>
    <cdr:sp>
      <cdr:nvSpPr>
        <cdr:cNvPr id="5" name="TextBox 5"/>
        <cdr:cNvSpPr txBox="1">
          <a:spLocks noChangeArrowheads="1"/>
        </cdr:cNvSpPr>
      </cdr:nvSpPr>
      <cdr:spPr>
        <a:xfrm>
          <a:off x="6800850" y="1276350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
</a:t>
          </a:r>
        </a:p>
      </cdr:txBody>
    </cdr:sp>
  </cdr:relSizeAnchor>
  <cdr:relSizeAnchor xmlns:cdr="http://schemas.openxmlformats.org/drawingml/2006/chartDrawing">
    <cdr:from>
      <cdr:x>0.9305</cdr:x>
      <cdr:y>0.54</cdr:y>
    </cdr:from>
    <cdr:to>
      <cdr:x>1</cdr:x>
      <cdr:y>0.60725</cdr:y>
    </cdr:to>
    <cdr:sp>
      <cdr:nvSpPr>
        <cdr:cNvPr id="6" name="TextBox 6"/>
        <cdr:cNvSpPr txBox="1">
          <a:spLocks noChangeArrowheads="1"/>
        </cdr:cNvSpPr>
      </cdr:nvSpPr>
      <cdr:spPr>
        <a:xfrm>
          <a:off x="7067550" y="14478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0.9275</cdr:x>
      <cdr:y>0.606</cdr:y>
    </cdr:from>
    <cdr:to>
      <cdr:x>1</cdr:x>
      <cdr:y>0.67325</cdr:y>
    </cdr:to>
    <cdr:sp>
      <cdr:nvSpPr>
        <cdr:cNvPr id="7" name="TextBox 7"/>
        <cdr:cNvSpPr txBox="1">
          <a:spLocks noChangeArrowheads="1"/>
        </cdr:cNvSpPr>
      </cdr:nvSpPr>
      <cdr:spPr>
        <a:xfrm>
          <a:off x="7048500" y="16287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0.29525</cdr:x>
      <cdr:y>0.54</cdr:y>
    </cdr:from>
    <cdr:to>
      <cdr:x>0.387</cdr:x>
      <cdr:y>0.64375</cdr:y>
    </cdr:to>
    <cdr:sp>
      <cdr:nvSpPr>
        <cdr:cNvPr id="8" name="TextBox 8"/>
        <cdr:cNvSpPr txBox="1">
          <a:spLocks noChangeArrowheads="1"/>
        </cdr:cNvSpPr>
      </cdr:nvSpPr>
      <cdr:spPr>
        <a:xfrm>
          <a:off x="2238375" y="1447800"/>
          <a:ext cx="6953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</cdr:x>
      <cdr:y>0.03225</cdr:y>
    </cdr:from>
    <cdr:to>
      <cdr:x>0.99875</cdr:x>
      <cdr:y>0.11175</cdr:y>
    </cdr:to>
    <cdr:sp>
      <cdr:nvSpPr>
        <cdr:cNvPr id="1" name="TextBox 1"/>
        <cdr:cNvSpPr txBox="1">
          <a:spLocks noChangeArrowheads="1"/>
        </cdr:cNvSpPr>
      </cdr:nvSpPr>
      <cdr:spPr>
        <a:xfrm>
          <a:off x="6505575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0.93075</cdr:x>
      <cdr:y>0.60275</cdr:y>
    </cdr:from>
    <cdr:to>
      <cdr:x>1</cdr:x>
      <cdr:y>0.65475</cdr:y>
    </cdr:to>
    <cdr:sp>
      <cdr:nvSpPr>
        <cdr:cNvPr id="2" name="TextBox 2"/>
        <cdr:cNvSpPr txBox="1">
          <a:spLocks noChangeArrowheads="1"/>
        </cdr:cNvSpPr>
      </cdr:nvSpPr>
      <cdr:spPr>
        <a:xfrm>
          <a:off x="7077075" y="1657350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0.94975</cdr:x>
      <cdr:y>0.7295</cdr:y>
    </cdr:from>
    <cdr:to>
      <cdr:x>1</cdr:x>
      <cdr:y>0.79525</cdr:y>
    </cdr:to>
    <cdr:sp>
      <cdr:nvSpPr>
        <cdr:cNvPr id="4" name="TextBox 4"/>
        <cdr:cNvSpPr txBox="1">
          <a:spLocks noChangeArrowheads="1"/>
        </cdr:cNvSpPr>
      </cdr:nvSpPr>
      <cdr:spPr>
        <a:xfrm>
          <a:off x="7219950" y="20002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0.94975</cdr:x>
      <cdr:y>0.6605</cdr:y>
    </cdr:from>
    <cdr:to>
      <cdr:x>1</cdr:x>
      <cdr:y>0.72625</cdr:y>
    </cdr:to>
    <cdr:sp>
      <cdr:nvSpPr>
        <cdr:cNvPr id="5" name="TextBox 5"/>
        <cdr:cNvSpPr txBox="1">
          <a:spLocks noChangeArrowheads="1"/>
        </cdr:cNvSpPr>
      </cdr:nvSpPr>
      <cdr:spPr>
        <a:xfrm>
          <a:off x="7219950" y="18097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0.3115</cdr:x>
      <cdr:y>0.6605</cdr:y>
    </cdr:from>
    <cdr:to>
      <cdr:x>0.379</cdr:x>
      <cdr:y>0.72625</cdr:y>
    </cdr:to>
    <cdr:sp>
      <cdr:nvSpPr>
        <cdr:cNvPr id="6" name="TextBox 6"/>
        <cdr:cNvSpPr txBox="1">
          <a:spLocks noChangeArrowheads="1"/>
        </cdr:cNvSpPr>
      </cdr:nvSpPr>
      <cdr:spPr>
        <a:xfrm>
          <a:off x="2362200" y="18097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0.945</cdr:x>
      <cdr:y>0.8445</cdr:y>
    </cdr:from>
    <cdr:to>
      <cdr:x>1</cdr:x>
      <cdr:y>0.91025</cdr:y>
    </cdr:to>
    <cdr:sp>
      <cdr:nvSpPr>
        <cdr:cNvPr id="7" name="TextBox 7"/>
        <cdr:cNvSpPr txBox="1">
          <a:spLocks noChangeArrowheads="1"/>
        </cdr:cNvSpPr>
      </cdr:nvSpPr>
      <cdr:spPr>
        <a:xfrm>
          <a:off x="7191375" y="23241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76200</xdr:rowOff>
    </xdr:from>
    <xdr:to>
      <xdr:col>12</xdr:col>
      <xdr:colOff>628650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0" y="36385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0.9295</cdr:x>
      <cdr:y>0.61525</cdr:y>
    </cdr:from>
    <cdr:to>
      <cdr:x>1</cdr:x>
      <cdr:y>0.68275</cdr:y>
    </cdr:to>
    <cdr:sp>
      <cdr:nvSpPr>
        <cdr:cNvPr id="1" name="TextBox 1"/>
        <cdr:cNvSpPr txBox="1">
          <a:spLocks noChangeArrowheads="1"/>
        </cdr:cNvSpPr>
      </cdr:nvSpPr>
      <cdr:spPr>
        <a:xfrm>
          <a:off x="6991350" y="16478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
</a:t>
          </a:r>
        </a:p>
      </cdr:txBody>
    </cdr:sp>
  </cdr:relSizeAnchor>
  <cdr:relSizeAnchor xmlns:cdr="http://schemas.openxmlformats.org/drawingml/2006/chartDrawing">
    <cdr:from>
      <cdr:x>0.3085</cdr:x>
      <cdr:y>0.4835</cdr:y>
    </cdr:from>
    <cdr:to>
      <cdr:x>0.3795</cdr:x>
      <cdr:y>0.551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12954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0.9295</cdr:x>
      <cdr:y>0.7475</cdr:y>
    </cdr:from>
    <cdr:to>
      <cdr:x>1</cdr:x>
      <cdr:y>0.815</cdr:y>
    </cdr:to>
    <cdr:sp>
      <cdr:nvSpPr>
        <cdr:cNvPr id="3" name="TextBox 3"/>
        <cdr:cNvSpPr txBox="1">
          <a:spLocks noChangeArrowheads="1"/>
        </cdr:cNvSpPr>
      </cdr:nvSpPr>
      <cdr:spPr>
        <a:xfrm>
          <a:off x="6991350" y="20002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0.9295</cdr:x>
      <cdr:y>0.68125</cdr:y>
    </cdr:from>
    <cdr:to>
      <cdr:x>1</cdr:x>
      <cdr:y>0.74875</cdr:y>
    </cdr:to>
    <cdr:sp>
      <cdr:nvSpPr>
        <cdr:cNvPr id="4" name="TextBox 4"/>
        <cdr:cNvSpPr txBox="1">
          <a:spLocks noChangeArrowheads="1"/>
        </cdr:cNvSpPr>
      </cdr:nvSpPr>
      <cdr:spPr>
        <a:xfrm>
          <a:off x="6991350" y="18288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0.84875</cdr:x>
      <cdr:y>0.01475</cdr:y>
    </cdr:from>
    <cdr:to>
      <cdr:x>0.993</cdr:x>
      <cdr:y>0.09625</cdr:y>
    </cdr:to>
    <cdr:sp>
      <cdr:nvSpPr>
        <cdr:cNvPr id="6" name="TextBox 6"/>
        <cdr:cNvSpPr txBox="1">
          <a:spLocks noChangeArrowheads="1"/>
        </cdr:cNvSpPr>
      </cdr:nvSpPr>
      <cdr:spPr>
        <a:xfrm>
          <a:off x="638175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0.9295</cdr:x>
      <cdr:y>0.54975</cdr:y>
    </cdr:from>
    <cdr:to>
      <cdr:x>1</cdr:x>
      <cdr:y>0.61725</cdr:y>
    </cdr:to>
    <cdr:sp>
      <cdr:nvSpPr>
        <cdr:cNvPr id="7" name="TextBox 7"/>
        <cdr:cNvSpPr txBox="1">
          <a:spLocks noChangeArrowheads="1"/>
        </cdr:cNvSpPr>
      </cdr:nvSpPr>
      <cdr:spPr>
        <a:xfrm>
          <a:off x="6991350" y="14763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0.8305</cdr:x>
      <cdr:y>0.00725</cdr:y>
    </cdr:from>
    <cdr:to>
      <cdr:x>0.97475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24840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0.92275</cdr:x>
      <cdr:y>0.689</cdr:y>
    </cdr:from>
    <cdr:to>
      <cdr:x>1</cdr:x>
      <cdr:y>0.735</cdr:y>
    </cdr:to>
    <cdr:sp>
      <cdr:nvSpPr>
        <cdr:cNvPr id="2" name="TextBox 2"/>
        <cdr:cNvSpPr txBox="1">
          <a:spLocks noChangeArrowheads="1"/>
        </cdr:cNvSpPr>
      </cdr:nvSpPr>
      <cdr:spPr>
        <a:xfrm>
          <a:off x="6934200" y="18478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0.30875</cdr:x>
      <cdr:y>0.652</cdr:y>
    </cdr:from>
    <cdr:to>
      <cdr:x>0.37975</cdr:x>
      <cdr:y>0.7195</cdr:y>
    </cdr:to>
    <cdr:sp>
      <cdr:nvSpPr>
        <cdr:cNvPr id="3" name="TextBox 3"/>
        <cdr:cNvSpPr txBox="1">
          <a:spLocks noChangeArrowheads="1"/>
        </cdr:cNvSpPr>
      </cdr:nvSpPr>
      <cdr:spPr>
        <a:xfrm>
          <a:off x="2314575" y="17430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0.9275</cdr:x>
      <cdr:y>0.75825</cdr:y>
    </cdr:from>
    <cdr:to>
      <cdr:x>1</cdr:x>
      <cdr:y>0.82575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2028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0.92925</cdr:x>
      <cdr:y>0.58575</cdr:y>
    </cdr:from>
    <cdr:to>
      <cdr:x>1</cdr:x>
      <cdr:y>0.65325</cdr:y>
    </cdr:to>
    <cdr:sp>
      <cdr:nvSpPr>
        <cdr:cNvPr id="5" name="TextBox 5"/>
        <cdr:cNvSpPr txBox="1">
          <a:spLocks noChangeArrowheads="1"/>
        </cdr:cNvSpPr>
      </cdr:nvSpPr>
      <cdr:spPr>
        <a:xfrm>
          <a:off x="6991350" y="15716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0.92925</cdr:x>
      <cdr:y>0.623</cdr:y>
    </cdr:from>
    <cdr:to>
      <cdr:x>1</cdr:x>
      <cdr:y>0.6905</cdr:y>
    </cdr:to>
    <cdr:sp>
      <cdr:nvSpPr>
        <cdr:cNvPr id="7" name="TextBox 7"/>
        <cdr:cNvSpPr txBox="1">
          <a:spLocks noChangeArrowheads="1"/>
        </cdr:cNvSpPr>
      </cdr:nvSpPr>
      <cdr:spPr>
        <a:xfrm>
          <a:off x="6991350" y="16668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0.84225</cdr:x>
      <cdr:y>0.0105</cdr:y>
    </cdr:from>
    <cdr:to>
      <cdr:x>1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6343650" y="28575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0.94675</cdr:x>
      <cdr:y>0.5965</cdr:y>
    </cdr:from>
    <cdr:to>
      <cdr:x>1</cdr:x>
      <cdr:y>0.66125</cdr:y>
    </cdr:to>
    <cdr:sp>
      <cdr:nvSpPr>
        <cdr:cNvPr id="2" name="TextBox 2"/>
        <cdr:cNvSpPr txBox="1">
          <a:spLocks noChangeArrowheads="1"/>
        </cdr:cNvSpPr>
      </cdr:nvSpPr>
      <cdr:spPr>
        <a:xfrm>
          <a:off x="7124700" y="16573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</cdr:x>
      <cdr:y>0.7505</cdr:y>
    </cdr:from>
    <cdr:to>
      <cdr:x>1</cdr:x>
      <cdr:y>0.81525</cdr:y>
    </cdr:to>
    <cdr:sp>
      <cdr:nvSpPr>
        <cdr:cNvPr id="4" name="TextBox 4"/>
        <cdr:cNvSpPr txBox="1">
          <a:spLocks noChangeArrowheads="1"/>
        </cdr:cNvSpPr>
      </cdr:nvSpPr>
      <cdr:spPr>
        <a:xfrm>
          <a:off x="7105650" y="20859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
</a:t>
          </a:r>
        </a:p>
      </cdr:txBody>
    </cdr:sp>
  </cdr:relSizeAnchor>
  <cdr:relSizeAnchor xmlns:cdr="http://schemas.openxmlformats.org/drawingml/2006/chartDrawing">
    <cdr:from>
      <cdr:x>0.29925</cdr:x>
      <cdr:y>0.3925</cdr:y>
    </cdr:from>
    <cdr:to>
      <cdr:x>0.375</cdr:x>
      <cdr:y>0.447</cdr:y>
    </cdr:to>
    <cdr:sp>
      <cdr:nvSpPr>
        <cdr:cNvPr id="5" name="TextBox 5"/>
        <cdr:cNvSpPr txBox="1">
          <a:spLocks noChangeArrowheads="1"/>
        </cdr:cNvSpPr>
      </cdr:nvSpPr>
      <cdr:spPr>
        <a:xfrm>
          <a:off x="2247900" y="109537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0.944</cdr:x>
      <cdr:y>0.68325</cdr:y>
    </cdr:from>
    <cdr:to>
      <cdr:x>1</cdr:x>
      <cdr:y>0.748</cdr:y>
    </cdr:to>
    <cdr:sp>
      <cdr:nvSpPr>
        <cdr:cNvPr id="6" name="TextBox 6"/>
        <cdr:cNvSpPr txBox="1">
          <a:spLocks noChangeArrowheads="1"/>
        </cdr:cNvSpPr>
      </cdr:nvSpPr>
      <cdr:spPr>
        <a:xfrm>
          <a:off x="7105650" y="19050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0.94675</cdr:x>
      <cdr:y>0.64125</cdr:y>
    </cdr:from>
    <cdr:to>
      <cdr:x>1</cdr:x>
      <cdr:y>0.706</cdr:y>
    </cdr:to>
    <cdr:sp>
      <cdr:nvSpPr>
        <cdr:cNvPr id="7" name="TextBox 7"/>
        <cdr:cNvSpPr txBox="1">
          <a:spLocks noChangeArrowheads="1"/>
        </cdr:cNvSpPr>
      </cdr:nvSpPr>
      <cdr:spPr>
        <a:xfrm>
          <a:off x="7124700" y="17811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552450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28575"/>
        <a:ext cx="75247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0.9305</cdr:x>
      <cdr:y>0.4625</cdr:y>
    </cdr:from>
    <cdr:to>
      <cdr:x>1</cdr:x>
      <cdr:y>0.5285</cdr:y>
    </cdr:to>
    <cdr:sp>
      <cdr:nvSpPr>
        <cdr:cNvPr id="1" name="TextBox 1"/>
        <cdr:cNvSpPr txBox="1">
          <a:spLocks noChangeArrowheads="1"/>
        </cdr:cNvSpPr>
      </cdr:nvSpPr>
      <cdr:spPr>
        <a:xfrm>
          <a:off x="7077075" y="12668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0.9315</cdr:x>
      <cdr:y>0.68125</cdr:y>
    </cdr:from>
    <cdr:to>
      <cdr:x>1</cdr:x>
      <cdr:y>0.74375</cdr:y>
    </cdr:to>
    <cdr:sp>
      <cdr:nvSpPr>
        <cdr:cNvPr id="3" name="TextBox 3"/>
        <cdr:cNvSpPr txBox="1">
          <a:spLocks noChangeArrowheads="1"/>
        </cdr:cNvSpPr>
      </cdr:nvSpPr>
      <cdr:spPr>
        <a:xfrm>
          <a:off x="7086600" y="18669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0.9315</cdr:x>
      <cdr:y>0.5915</cdr:y>
    </cdr:from>
    <cdr:to>
      <cdr:x>1</cdr:x>
      <cdr:y>0.6645</cdr:y>
    </cdr:to>
    <cdr:sp>
      <cdr:nvSpPr>
        <cdr:cNvPr id="4" name="TextBox 4"/>
        <cdr:cNvSpPr txBox="1">
          <a:spLocks noChangeArrowheads="1"/>
        </cdr:cNvSpPr>
      </cdr:nvSpPr>
      <cdr:spPr>
        <a:xfrm>
          <a:off x="7086600" y="161925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　
</a:t>
          </a:r>
        </a:p>
      </cdr:txBody>
    </cdr:sp>
  </cdr:relSizeAnchor>
  <cdr:relSizeAnchor xmlns:cdr="http://schemas.openxmlformats.org/drawingml/2006/chartDrawing">
    <cdr:from>
      <cdr:x>0.29375</cdr:x>
      <cdr:y>0.44075</cdr:y>
    </cdr:from>
    <cdr:to>
      <cdr:x>0.36625</cdr:x>
      <cdr:y>0.50675</cdr:y>
    </cdr:to>
    <cdr:sp>
      <cdr:nvSpPr>
        <cdr:cNvPr id="5" name="TextBox 5"/>
        <cdr:cNvSpPr txBox="1">
          <a:spLocks noChangeArrowheads="1"/>
        </cdr:cNvSpPr>
      </cdr:nvSpPr>
      <cdr:spPr>
        <a:xfrm>
          <a:off x="2228850" y="1200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0.94</cdr:x>
      <cdr:y>1</cdr:y>
    </cdr:from>
    <cdr:to>
      <cdr:x>0.95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1532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0.846</cdr:x>
      <cdr:y>0</cdr:y>
    </cdr:from>
    <cdr:to>
      <cdr:x>0.98875</cdr:x>
      <cdr:y>0.07975</cdr:y>
    </cdr:to>
    <cdr:sp>
      <cdr:nvSpPr>
        <cdr:cNvPr id="7" name="TextBox 7"/>
        <cdr:cNvSpPr txBox="1">
          <a:spLocks noChangeArrowheads="1"/>
        </cdr:cNvSpPr>
      </cdr:nvSpPr>
      <cdr:spPr>
        <a:xfrm>
          <a:off x="64293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0.9305</cdr:x>
      <cdr:y>0.5265</cdr:y>
    </cdr:from>
    <cdr:to>
      <cdr:x>1</cdr:x>
      <cdr:y>0.5925</cdr:y>
    </cdr:to>
    <cdr:sp>
      <cdr:nvSpPr>
        <cdr:cNvPr id="8" name="TextBox 8"/>
        <cdr:cNvSpPr txBox="1">
          <a:spLocks noChangeArrowheads="1"/>
        </cdr:cNvSpPr>
      </cdr:nvSpPr>
      <cdr:spPr>
        <a:xfrm>
          <a:off x="7077075" y="14382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0.445</cdr:y>
    </cdr:from>
    <cdr:to>
      <cdr:x>1</cdr:x>
      <cdr:y>0.5105</cdr:y>
    </cdr:to>
    <cdr:sp>
      <cdr:nvSpPr>
        <cdr:cNvPr id="1" name="TextBox 1"/>
        <cdr:cNvSpPr txBox="1">
          <a:spLocks noChangeArrowheads="1"/>
        </cdr:cNvSpPr>
      </cdr:nvSpPr>
      <cdr:spPr>
        <a:xfrm>
          <a:off x="7058025" y="12287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622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0.9305</cdr:x>
      <cdr:y>0.648</cdr:y>
    </cdr:from>
    <cdr:to>
      <cdr:x>1</cdr:x>
      <cdr:y>0.7135</cdr:y>
    </cdr:to>
    <cdr:sp>
      <cdr:nvSpPr>
        <cdr:cNvPr id="3" name="TextBox 3"/>
        <cdr:cNvSpPr txBox="1">
          <a:spLocks noChangeArrowheads="1"/>
        </cdr:cNvSpPr>
      </cdr:nvSpPr>
      <cdr:spPr>
        <a:xfrm>
          <a:off x="7077075" y="17811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0.2895</cdr:x>
      <cdr:y>0.5195</cdr:y>
    </cdr:from>
    <cdr:to>
      <cdr:x>0.362</cdr:x>
      <cdr:y>0.585</cdr:y>
    </cdr:to>
    <cdr:sp>
      <cdr:nvSpPr>
        <cdr:cNvPr id="4" name="TextBox 4"/>
        <cdr:cNvSpPr txBox="1">
          <a:spLocks noChangeArrowheads="1"/>
        </cdr:cNvSpPr>
      </cdr:nvSpPr>
      <cdr:spPr>
        <a:xfrm>
          <a:off x="2200275" y="14287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0.9305</cdr:x>
      <cdr:y>0.50875</cdr:y>
    </cdr:from>
    <cdr:to>
      <cdr:x>1</cdr:x>
      <cdr:y>0.57425</cdr:y>
    </cdr:to>
    <cdr:sp>
      <cdr:nvSpPr>
        <cdr:cNvPr id="5" name="TextBox 5"/>
        <cdr:cNvSpPr txBox="1">
          <a:spLocks noChangeArrowheads="1"/>
        </cdr:cNvSpPr>
      </cdr:nvSpPr>
      <cdr:spPr>
        <a:xfrm>
          <a:off x="7077075" y="14001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0.84175</cdr:x>
      <cdr:y>0.01775</cdr:y>
    </cdr:from>
    <cdr:to>
      <cdr:x>0.9845</cdr:x>
      <cdr:y>0.097</cdr:y>
    </cdr:to>
    <cdr:sp>
      <cdr:nvSpPr>
        <cdr:cNvPr id="6" name="TextBox 6"/>
        <cdr:cNvSpPr txBox="1">
          <a:spLocks noChangeArrowheads="1"/>
        </cdr:cNvSpPr>
      </cdr:nvSpPr>
      <cdr:spPr>
        <a:xfrm>
          <a:off x="6400800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0.9305</cdr:x>
      <cdr:y>0.5835</cdr:y>
    </cdr:from>
    <cdr:to>
      <cdr:x>1</cdr:x>
      <cdr:y>0.649</cdr:y>
    </cdr:to>
    <cdr:sp>
      <cdr:nvSpPr>
        <cdr:cNvPr id="7" name="TextBox 7"/>
        <cdr:cNvSpPr txBox="1">
          <a:spLocks noChangeArrowheads="1"/>
        </cdr:cNvSpPr>
      </cdr:nvSpPr>
      <cdr:spPr>
        <a:xfrm>
          <a:off x="7077075" y="16097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0.43475</cdr:y>
    </cdr:from>
    <cdr:to>
      <cdr:x>1</cdr:x>
      <cdr:y>0.4995</cdr:y>
    </cdr:to>
    <cdr:sp>
      <cdr:nvSpPr>
        <cdr:cNvPr id="1" name="TextBox 1"/>
        <cdr:cNvSpPr txBox="1">
          <a:spLocks noChangeArrowheads="1"/>
        </cdr:cNvSpPr>
      </cdr:nvSpPr>
      <cdr:spPr>
        <a:xfrm>
          <a:off x="7181850" y="12096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0.92575</cdr:x>
      <cdr:y>0.34075</cdr:y>
    </cdr:from>
    <cdr:to>
      <cdr:x>1</cdr:x>
      <cdr:y>0.4055</cdr:y>
    </cdr:to>
    <cdr:sp>
      <cdr:nvSpPr>
        <cdr:cNvPr id="2" name="TextBox 2"/>
        <cdr:cNvSpPr txBox="1">
          <a:spLocks noChangeArrowheads="1"/>
        </cdr:cNvSpPr>
      </cdr:nvSpPr>
      <cdr:spPr>
        <a:xfrm>
          <a:off x="7038975" y="95250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0.94775</cdr:x>
      <cdr:y>0.503</cdr:y>
    </cdr:from>
    <cdr:to>
      <cdr:x>1</cdr:x>
      <cdr:y>0.56775</cdr:y>
    </cdr:to>
    <cdr:sp>
      <cdr:nvSpPr>
        <cdr:cNvPr id="3" name="TextBox 3"/>
        <cdr:cNvSpPr txBox="1">
          <a:spLocks noChangeArrowheads="1"/>
        </cdr:cNvSpPr>
      </cdr:nvSpPr>
      <cdr:spPr>
        <a:xfrm>
          <a:off x="7210425" y="14001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0.31075</cdr:x>
      <cdr:y>0.29625</cdr:y>
    </cdr:from>
    <cdr:to>
      <cdr:x>0.38075</cdr:x>
      <cdr:y>0.361</cdr:y>
    </cdr:to>
    <cdr:sp>
      <cdr:nvSpPr>
        <cdr:cNvPr id="4" name="TextBox 4"/>
        <cdr:cNvSpPr txBox="1">
          <a:spLocks noChangeArrowheads="1"/>
        </cdr:cNvSpPr>
      </cdr:nvSpPr>
      <cdr:spPr>
        <a:xfrm>
          <a:off x="2362200" y="8286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0.94775</cdr:x>
      <cdr:y>0.22825</cdr:y>
    </cdr:from>
    <cdr:to>
      <cdr:x>1</cdr:x>
      <cdr:y>0.293</cdr:y>
    </cdr:to>
    <cdr:sp>
      <cdr:nvSpPr>
        <cdr:cNvPr id="5" name="TextBox 5"/>
        <cdr:cNvSpPr txBox="1">
          <a:spLocks noChangeArrowheads="1"/>
        </cdr:cNvSpPr>
      </cdr:nvSpPr>
      <cdr:spPr>
        <a:xfrm>
          <a:off x="7210425" y="6381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0.83125</cdr:x>
      <cdr:y>0</cdr:y>
    </cdr:from>
    <cdr:to>
      <cdr:x>0.974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63246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0.94775</cdr:x>
      <cdr:y>0.3635</cdr:y>
    </cdr:from>
    <cdr:to>
      <cdr:x>1</cdr:x>
      <cdr:y>0.42825</cdr:y>
    </cdr:to>
    <cdr:sp>
      <cdr:nvSpPr>
        <cdr:cNvPr id="7" name="TextBox 7"/>
        <cdr:cNvSpPr txBox="1">
          <a:spLocks noChangeArrowheads="1"/>
        </cdr:cNvSpPr>
      </cdr:nvSpPr>
      <cdr:spPr>
        <a:xfrm>
          <a:off x="7210425" y="10096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610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12</xdr:col>
      <xdr:colOff>609600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38550"/>
        <a:ext cx="7610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0.337</cdr:y>
    </cdr:from>
    <cdr:to>
      <cdr:x>1</cdr:x>
      <cdr:y>0.40175</cdr:y>
    </cdr:to>
    <cdr:sp>
      <cdr:nvSpPr>
        <cdr:cNvPr id="1" name="TextBox 1"/>
        <cdr:cNvSpPr txBox="1">
          <a:spLocks noChangeArrowheads="1"/>
        </cdr:cNvSpPr>
      </cdr:nvSpPr>
      <cdr:spPr>
        <a:xfrm>
          <a:off x="7019925" y="9429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0.92675</cdr:x>
      <cdr:y>0.43825</cdr:y>
    </cdr:from>
    <cdr:to>
      <cdr:x>1</cdr:x>
      <cdr:y>0.503</cdr:y>
    </cdr:to>
    <cdr:sp>
      <cdr:nvSpPr>
        <cdr:cNvPr id="2" name="TextBox 2"/>
        <cdr:cNvSpPr txBox="1">
          <a:spLocks noChangeArrowheads="1"/>
        </cdr:cNvSpPr>
      </cdr:nvSpPr>
      <cdr:spPr>
        <a:xfrm>
          <a:off x="6991350" y="12192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0.319</cdr:x>
      <cdr:y>0.21075</cdr:y>
    </cdr:from>
    <cdr:to>
      <cdr:x>0.3895</cdr:x>
      <cdr:y>0.2755</cdr:y>
    </cdr:to>
    <cdr:sp>
      <cdr:nvSpPr>
        <cdr:cNvPr id="3" name="TextBox 3"/>
        <cdr:cNvSpPr txBox="1">
          <a:spLocks noChangeArrowheads="1"/>
        </cdr:cNvSpPr>
      </cdr:nvSpPr>
      <cdr:spPr>
        <a:xfrm>
          <a:off x="2400300" y="5810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0.92675</cdr:x>
      <cdr:y>0.23175</cdr:y>
    </cdr:from>
    <cdr:to>
      <cdr:x>1</cdr:x>
      <cdr:y>0.293</cdr:y>
    </cdr:to>
    <cdr:sp>
      <cdr:nvSpPr>
        <cdr:cNvPr id="4" name="TextBox 4"/>
        <cdr:cNvSpPr txBox="1">
          <a:spLocks noChangeArrowheads="1"/>
        </cdr:cNvSpPr>
      </cdr:nvSpPr>
      <cdr:spPr>
        <a:xfrm>
          <a:off x="6991350" y="64770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0.83525</cdr:x>
      <cdr:y>0.0035</cdr:y>
    </cdr:from>
    <cdr:to>
      <cdr:x>0.979</cdr:x>
      <cdr:y>0.08175</cdr:y>
    </cdr:to>
    <cdr:sp>
      <cdr:nvSpPr>
        <cdr:cNvPr id="6" name="TextBox 6"/>
        <cdr:cNvSpPr txBox="1">
          <a:spLocks noChangeArrowheads="1"/>
        </cdr:cNvSpPr>
      </cdr:nvSpPr>
      <cdr:spPr>
        <a:xfrm>
          <a:off x="630555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0.92975</cdr:x>
      <cdr:y>0.2735</cdr:y>
    </cdr:from>
    <cdr:to>
      <cdr:x>1</cdr:x>
      <cdr:y>0.33825</cdr:y>
    </cdr:to>
    <cdr:sp>
      <cdr:nvSpPr>
        <cdr:cNvPr id="7" name="TextBox 7"/>
        <cdr:cNvSpPr txBox="1">
          <a:spLocks noChangeArrowheads="1"/>
        </cdr:cNvSpPr>
      </cdr:nvSpPr>
      <cdr:spPr>
        <a:xfrm>
          <a:off x="7019925" y="7620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0.552</cdr:y>
    </cdr:from>
    <cdr:to>
      <cdr:x>1</cdr:x>
      <cdr:y>0.62</cdr:y>
    </cdr:to>
    <cdr:sp>
      <cdr:nvSpPr>
        <cdr:cNvPr id="1" name="TextBox 1"/>
        <cdr:cNvSpPr txBox="1">
          <a:spLocks noChangeArrowheads="1"/>
        </cdr:cNvSpPr>
      </cdr:nvSpPr>
      <cdr:spPr>
        <a:xfrm>
          <a:off x="7000875" y="1466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0.9295</cdr:x>
      <cdr:y>0.61875</cdr:y>
    </cdr:from>
    <cdr:to>
      <cdr:x>1</cdr:x>
      <cdr:y>0.68675</cdr:y>
    </cdr:to>
    <cdr:sp>
      <cdr:nvSpPr>
        <cdr:cNvPr id="2" name="TextBox 2"/>
        <cdr:cNvSpPr txBox="1">
          <a:spLocks noChangeArrowheads="1"/>
        </cdr:cNvSpPr>
      </cdr:nvSpPr>
      <cdr:spPr>
        <a:xfrm>
          <a:off x="7019925" y="16383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  <cdr:relSizeAnchor xmlns:cdr="http://schemas.openxmlformats.org/drawingml/2006/chartDrawing">
    <cdr:from>
      <cdr:x>0.92775</cdr:x>
      <cdr:y>0.47375</cdr:y>
    </cdr:from>
    <cdr:to>
      <cdr:x>1</cdr:x>
      <cdr:y>0.5525</cdr:y>
    </cdr:to>
    <cdr:sp>
      <cdr:nvSpPr>
        <cdr:cNvPr id="3" name="TextBox 3"/>
        <cdr:cNvSpPr txBox="1">
          <a:spLocks noChangeArrowheads="1"/>
        </cdr:cNvSpPr>
      </cdr:nvSpPr>
      <cdr:spPr>
        <a:xfrm>
          <a:off x="7000875" y="1257300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0.31625</cdr:x>
      <cdr:y>0.552</cdr:y>
    </cdr:from>
    <cdr:to>
      <cdr:x>0.38675</cdr:x>
      <cdr:y>0.62</cdr:y>
    </cdr:to>
    <cdr:sp>
      <cdr:nvSpPr>
        <cdr:cNvPr id="4" name="TextBox 4"/>
        <cdr:cNvSpPr txBox="1">
          <a:spLocks noChangeArrowheads="1"/>
        </cdr:cNvSpPr>
      </cdr:nvSpPr>
      <cdr:spPr>
        <a:xfrm>
          <a:off x="2381250" y="14668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0.9295</cdr:x>
      <cdr:y>0.68525</cdr:y>
    </cdr:from>
    <cdr:to>
      <cdr:x>1</cdr:x>
      <cdr:y>0.75325</cdr:y>
    </cdr:to>
    <cdr:sp>
      <cdr:nvSpPr>
        <cdr:cNvPr id="5" name="TextBox 5"/>
        <cdr:cNvSpPr txBox="1">
          <a:spLocks noChangeArrowheads="1"/>
        </cdr:cNvSpPr>
      </cdr:nvSpPr>
      <cdr:spPr>
        <a:xfrm>
          <a:off x="7019925" y="18192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0.8555</cdr:x>
      <cdr:y>0.01475</cdr:y>
    </cdr:from>
    <cdr:to>
      <cdr:x>0.99925</cdr:x>
      <cdr:y>0.09725</cdr:y>
    </cdr:to>
    <cdr:sp>
      <cdr:nvSpPr>
        <cdr:cNvPr id="6" name="TextBox 6"/>
        <cdr:cNvSpPr txBox="1">
          <a:spLocks noChangeArrowheads="1"/>
        </cdr:cNvSpPr>
      </cdr:nvSpPr>
      <cdr:spPr>
        <a:xfrm>
          <a:off x="645795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0.94725</cdr:x>
      <cdr:y>0.413</cdr:y>
    </cdr:from>
    <cdr:to>
      <cdr:x>1</cdr:x>
      <cdr:y>0.47725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11620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0.94425</cdr:x>
      <cdr:y>0.56125</cdr:y>
    </cdr:from>
    <cdr:to>
      <cdr:x>1</cdr:x>
      <cdr:y>0.6255</cdr:y>
    </cdr:to>
    <cdr:sp>
      <cdr:nvSpPr>
        <cdr:cNvPr id="2" name="TextBox 2"/>
        <cdr:cNvSpPr txBox="1">
          <a:spLocks noChangeArrowheads="1"/>
        </cdr:cNvSpPr>
      </cdr:nvSpPr>
      <cdr:spPr>
        <a:xfrm>
          <a:off x="7134225" y="1581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0.2955</cdr:x>
      <cdr:y>0.257</cdr:y>
    </cdr:from>
    <cdr:to>
      <cdr:x>0.3635</cdr:x>
      <cdr:y>0.32125</cdr:y>
    </cdr:to>
    <cdr:sp>
      <cdr:nvSpPr>
        <cdr:cNvPr id="3" name="TextBox 3"/>
        <cdr:cNvSpPr txBox="1">
          <a:spLocks noChangeArrowheads="1"/>
        </cdr:cNvSpPr>
      </cdr:nvSpPr>
      <cdr:spPr>
        <a:xfrm>
          <a:off x="2228850" y="723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0.9395</cdr:x>
      <cdr:y>0.257</cdr:y>
    </cdr:from>
    <cdr:to>
      <cdr:x>1</cdr:x>
      <cdr:y>0.32125</cdr:y>
    </cdr:to>
    <cdr:sp>
      <cdr:nvSpPr>
        <cdr:cNvPr id="4" name="TextBox 4"/>
        <cdr:cNvSpPr txBox="1">
          <a:spLocks noChangeArrowheads="1"/>
        </cdr:cNvSpPr>
      </cdr:nvSpPr>
      <cdr:spPr>
        <a:xfrm>
          <a:off x="7096125" y="7239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0.94725</cdr:x>
      <cdr:y>0.34625</cdr:y>
    </cdr:from>
    <cdr:to>
      <cdr:x>1</cdr:x>
      <cdr:y>0.4105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9715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  <cdr:relSizeAnchor xmlns:cdr="http://schemas.openxmlformats.org/drawingml/2006/chartDrawing">
    <cdr:from>
      <cdr:x>0.864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65341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0.0105</cdr:y>
    </cdr:from>
    <cdr:to>
      <cdr:x>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496175" y="28575"/>
          <a:ext cx="9620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0.0105</cdr:y>
    </cdr:from>
    <cdr:to>
      <cdr:x>0.99625</cdr:x>
      <cdr:y>0.089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</cdr:x>
      <cdr:y>0.50725</cdr:y>
    </cdr:from>
    <cdr:to>
      <cdr:x>1</cdr:x>
      <cdr:y>0.572</cdr:y>
    </cdr:to>
    <cdr:sp>
      <cdr:nvSpPr>
        <cdr:cNvPr id="3" name="TextBox 3"/>
        <cdr:cNvSpPr txBox="1">
          <a:spLocks noChangeArrowheads="1"/>
        </cdr:cNvSpPr>
      </cdr:nvSpPr>
      <cdr:spPr>
        <a:xfrm>
          <a:off x="6981825" y="14097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0.9985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81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0.932</cdr:x>
      <cdr:y>0.775</cdr:y>
    </cdr:from>
    <cdr:to>
      <cdr:x>1</cdr:x>
      <cdr:y>0.83975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2162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0.30525</cdr:x>
      <cdr:y>0.6195</cdr:y>
    </cdr:from>
    <cdr:to>
      <cdr:x>0.37375</cdr:x>
      <cdr:y>0.68425</cdr:y>
    </cdr:to>
    <cdr:sp>
      <cdr:nvSpPr>
        <cdr:cNvPr id="6" name="TextBox 6"/>
        <cdr:cNvSpPr txBox="1">
          <a:spLocks noChangeArrowheads="1"/>
        </cdr:cNvSpPr>
      </cdr:nvSpPr>
      <cdr:spPr>
        <a:xfrm>
          <a:off x="2286000" y="1724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0.932</cdr:x>
      <cdr:y>0.68325</cdr:y>
    </cdr:from>
    <cdr:to>
      <cdr:x>1</cdr:x>
      <cdr:y>0.748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1905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</cdr:x>
      <cdr:y>0.6195</cdr:y>
    </cdr:from>
    <cdr:to>
      <cdr:x>1</cdr:x>
      <cdr:y>0.68425</cdr:y>
    </cdr:to>
    <cdr:sp>
      <cdr:nvSpPr>
        <cdr:cNvPr id="8" name="TextBox 8"/>
        <cdr:cNvSpPr txBox="1">
          <a:spLocks noChangeArrowheads="1"/>
        </cdr:cNvSpPr>
      </cdr:nvSpPr>
      <cdr:spPr>
        <a:xfrm>
          <a:off x="6981825" y="1724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0.8415</cdr:x>
      <cdr:y>0</cdr:y>
    </cdr:from>
    <cdr:to>
      <cdr:x>0.998</cdr:x>
      <cdr:y>0.07225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0.93225</cdr:x>
      <cdr:y>0.598</cdr:y>
    </cdr:from>
    <cdr:to>
      <cdr:x>1</cdr:x>
      <cdr:y>0.66025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1733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486650" y="29051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0.93225</cdr:x>
      <cdr:y>0.76725</cdr:y>
    </cdr:from>
    <cdr:to>
      <cdr:x>1</cdr:x>
      <cdr:y>0.8295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2228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0.93225</cdr:x>
      <cdr:y>0.706</cdr:y>
    </cdr:from>
    <cdr:to>
      <cdr:x>1</cdr:x>
      <cdr:y>0.76825</cdr:y>
    </cdr:to>
    <cdr:sp>
      <cdr:nvSpPr>
        <cdr:cNvPr id="5" name="TextBox 5"/>
        <cdr:cNvSpPr txBox="1">
          <a:spLocks noChangeArrowheads="1"/>
        </cdr:cNvSpPr>
      </cdr:nvSpPr>
      <cdr:spPr>
        <a:xfrm>
          <a:off x="6972300" y="20478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0.30425</cdr:x>
      <cdr:y>0.5825</cdr:y>
    </cdr:from>
    <cdr:to>
      <cdr:x>0.373</cdr:x>
      <cdr:y>0.64475</cdr:y>
    </cdr:to>
    <cdr:sp>
      <cdr:nvSpPr>
        <cdr:cNvPr id="6" name="TextBox 6"/>
        <cdr:cNvSpPr txBox="1">
          <a:spLocks noChangeArrowheads="1"/>
        </cdr:cNvSpPr>
      </cdr:nvSpPr>
      <cdr:spPr>
        <a:xfrm>
          <a:off x="2276475" y="1685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0.93225</cdr:x>
      <cdr:y>0.6585</cdr:y>
    </cdr:from>
    <cdr:to>
      <cdr:x>1</cdr:x>
      <cdr:y>0.7045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1905000"/>
          <a:ext cx="514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0.83375</cdr:x>
      <cdr:y>0.0395</cdr:y>
    </cdr:from>
    <cdr:to>
      <cdr:x>1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6248400" y="104775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会
</a:t>
          </a:r>
        </a:p>
      </cdr:txBody>
    </cdr:sp>
  </cdr:relSizeAnchor>
  <cdr:relSizeAnchor xmlns:cdr="http://schemas.openxmlformats.org/drawingml/2006/chartDrawing">
    <cdr:from>
      <cdr:x>0.948</cdr:x>
      <cdr:y>0.58325</cdr:y>
    </cdr:from>
    <cdr:to>
      <cdr:x>1</cdr:x>
      <cdr:y>0.6495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5906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0.948</cdr:x>
      <cdr:y>0.65225</cdr:y>
    </cdr:from>
    <cdr:to>
      <cdr:x>1</cdr:x>
      <cdr:y>0.7185</cdr:y>
    </cdr:to>
    <cdr:sp>
      <cdr:nvSpPr>
        <cdr:cNvPr id="3" name="TextBox 3"/>
        <cdr:cNvSpPr txBox="1">
          <a:spLocks noChangeArrowheads="1"/>
        </cdr:cNvSpPr>
      </cdr:nvSpPr>
      <cdr:spPr>
        <a:xfrm>
          <a:off x="7105650" y="1781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0.44725</cdr:y>
    </cdr:from>
    <cdr:to>
      <cdr:x>0.3695</cdr:x>
      <cdr:y>0.5135</cdr:y>
    </cdr:to>
    <cdr:sp>
      <cdr:nvSpPr>
        <cdr:cNvPr id="5" name="TextBox 5"/>
        <cdr:cNvSpPr txBox="1">
          <a:spLocks noChangeArrowheads="1"/>
        </cdr:cNvSpPr>
      </cdr:nvSpPr>
      <cdr:spPr>
        <a:xfrm>
          <a:off x="2247900" y="12192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0.948</cdr:x>
      <cdr:y>0.47575</cdr:y>
    </cdr:from>
    <cdr:to>
      <cdr:x>1</cdr:x>
      <cdr:y>0.542</cdr:y>
    </cdr:to>
    <cdr:sp>
      <cdr:nvSpPr>
        <cdr:cNvPr id="6" name="TextBox 6"/>
        <cdr:cNvSpPr txBox="1">
          <a:spLocks noChangeArrowheads="1"/>
        </cdr:cNvSpPr>
      </cdr:nvSpPr>
      <cdr:spPr>
        <a:xfrm>
          <a:off x="7105650" y="1295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0.948</cdr:x>
      <cdr:y>0.545</cdr:y>
    </cdr:from>
    <cdr:to>
      <cdr:x>1</cdr:x>
      <cdr:y>0.61125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485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12</xdr:col>
      <xdr:colOff>542925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74961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12</xdr:col>
      <xdr:colOff>533400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0" y="19050"/>
        <a:ext cx="74866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28575</xdr:rowOff>
    </xdr:from>
    <xdr:to>
      <xdr:col>12</xdr:col>
      <xdr:colOff>542925</xdr:colOff>
      <xdr:row>83</xdr:row>
      <xdr:rowOff>38100</xdr:rowOff>
    </xdr:to>
    <xdr:graphicFrame>
      <xdr:nvGraphicFramePr>
        <xdr:cNvPr id="3" name="Chart 3"/>
        <xdr:cNvGraphicFramePr/>
      </xdr:nvGraphicFramePr>
      <xdr:xfrm>
        <a:off x="0" y="7591425"/>
        <a:ext cx="74961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91" customWidth="1"/>
    <col min="2" max="2" width="7.25390625" style="338" customWidth="1"/>
    <col min="3" max="3" width="9.625" style="297" customWidth="1"/>
    <col min="4" max="4" width="9.00390625" style="291" customWidth="1"/>
    <col min="5" max="5" width="20.00390625" style="291" bestFit="1" customWidth="1"/>
    <col min="6" max="6" width="18.625" style="291" customWidth="1"/>
    <col min="7" max="7" width="7.75390625" style="291" customWidth="1"/>
    <col min="8" max="8" width="2.375" style="291" customWidth="1"/>
    <col min="9" max="9" width="7.75390625" style="291" customWidth="1"/>
    <col min="10" max="16384" width="9.00390625" style="291" customWidth="1"/>
  </cols>
  <sheetData>
    <row r="1" spans="1:8" ht="21" customHeight="1">
      <c r="A1" s="287"/>
      <c r="B1" s="317"/>
      <c r="C1" s="289"/>
      <c r="D1" s="288"/>
      <c r="E1" s="288"/>
      <c r="F1" s="288"/>
      <c r="G1" s="288"/>
      <c r="H1" s="290"/>
    </row>
    <row r="2" spans="1:8" ht="24">
      <c r="A2" s="427" t="s">
        <v>180</v>
      </c>
      <c r="B2" s="428"/>
      <c r="C2" s="428"/>
      <c r="D2" s="428"/>
      <c r="E2" s="428"/>
      <c r="F2" s="428"/>
      <c r="G2" s="428"/>
      <c r="H2" s="429"/>
    </row>
    <row r="3" spans="1:8" ht="30" customHeight="1">
      <c r="A3" s="430" t="s">
        <v>248</v>
      </c>
      <c r="B3" s="428"/>
      <c r="C3" s="428"/>
      <c r="D3" s="428"/>
      <c r="E3" s="428"/>
      <c r="F3" s="428"/>
      <c r="G3" s="428"/>
      <c r="H3" s="429"/>
    </row>
    <row r="4" spans="1:8" ht="17.25">
      <c r="A4" s="163"/>
      <c r="B4" s="318"/>
      <c r="C4" s="293"/>
      <c r="D4" s="42"/>
      <c r="E4" s="42"/>
      <c r="F4" s="42"/>
      <c r="G4" s="42"/>
      <c r="H4" s="294"/>
    </row>
    <row r="5" spans="1:8" ht="17.25">
      <c r="A5" s="349"/>
      <c r="B5" s="350"/>
      <c r="C5" s="350"/>
      <c r="D5" s="350"/>
      <c r="E5" s="350"/>
      <c r="F5" s="350"/>
      <c r="G5" s="350"/>
      <c r="H5" s="351"/>
    </row>
    <row r="6" spans="1:8" ht="23.25" customHeight="1">
      <c r="A6" s="345"/>
      <c r="B6" s="347" t="s">
        <v>195</v>
      </c>
      <c r="C6" s="346"/>
      <c r="D6" s="348" t="s">
        <v>196</v>
      </c>
      <c r="E6" s="348"/>
      <c r="F6" s="292"/>
      <c r="G6" s="292"/>
      <c r="H6" s="294"/>
    </row>
    <row r="7" spans="1:8" s="302" customFormat="1" ht="16.5" customHeight="1">
      <c r="A7" s="298"/>
      <c r="B7" s="319">
        <v>1</v>
      </c>
      <c r="C7" s="309"/>
      <c r="D7" s="292" t="s">
        <v>176</v>
      </c>
      <c r="E7" s="292"/>
      <c r="F7" s="292"/>
      <c r="G7" s="300"/>
      <c r="H7" s="301"/>
    </row>
    <row r="8" spans="1:8" s="302" customFormat="1" ht="16.5" customHeight="1">
      <c r="A8" s="298"/>
      <c r="B8" s="320"/>
      <c r="C8" s="309"/>
      <c r="D8" s="292"/>
      <c r="E8" s="292"/>
      <c r="F8" s="292"/>
      <c r="G8" s="292"/>
      <c r="H8" s="301"/>
    </row>
    <row r="9" spans="1:8" s="302" customFormat="1" ht="16.5" customHeight="1">
      <c r="A9" s="298"/>
      <c r="B9" s="321">
        <v>2</v>
      </c>
      <c r="C9" s="309"/>
      <c r="D9" s="292" t="s">
        <v>177</v>
      </c>
      <c r="E9" s="292"/>
      <c r="F9" s="292"/>
      <c r="G9" s="300"/>
      <c r="H9" s="301"/>
    </row>
    <row r="10" spans="1:8" s="302" customFormat="1" ht="16.5" customHeight="1">
      <c r="A10" s="298"/>
      <c r="B10" s="320"/>
      <c r="C10" s="309"/>
      <c r="D10" s="292"/>
      <c r="E10" s="292"/>
      <c r="F10" s="292"/>
      <c r="G10" s="292"/>
      <c r="H10" s="301"/>
    </row>
    <row r="11" spans="1:8" s="302" customFormat="1" ht="16.5" customHeight="1">
      <c r="A11" s="298"/>
      <c r="B11" s="322">
        <v>3</v>
      </c>
      <c r="C11" s="309"/>
      <c r="D11" s="292" t="s">
        <v>178</v>
      </c>
      <c r="E11" s="292"/>
      <c r="F11" s="292"/>
      <c r="G11" s="300"/>
      <c r="H11" s="301"/>
    </row>
    <row r="12" spans="1:8" s="302" customFormat="1" ht="16.5" customHeight="1">
      <c r="A12" s="298"/>
      <c r="B12" s="320"/>
      <c r="C12" s="309"/>
      <c r="D12" s="292"/>
      <c r="E12" s="292"/>
      <c r="F12" s="292"/>
      <c r="G12" s="292"/>
      <c r="H12" s="301"/>
    </row>
    <row r="13" spans="1:8" s="302" customFormat="1" ht="16.5" customHeight="1">
      <c r="A13" s="298"/>
      <c r="B13" s="323">
        <v>4</v>
      </c>
      <c r="C13" s="309"/>
      <c r="D13" s="292" t="s">
        <v>179</v>
      </c>
      <c r="E13" s="292"/>
      <c r="F13" s="292"/>
      <c r="G13" s="300"/>
      <c r="H13" s="301"/>
    </row>
    <row r="14" spans="1:8" s="302" customFormat="1" ht="16.5" customHeight="1">
      <c r="A14" s="298"/>
      <c r="B14" s="320" t="s">
        <v>89</v>
      </c>
      <c r="C14" s="309"/>
      <c r="D14" s="292"/>
      <c r="E14" s="292"/>
      <c r="F14" s="292"/>
      <c r="G14" s="292"/>
      <c r="H14" s="301"/>
    </row>
    <row r="15" spans="1:8" s="302" customFormat="1" ht="16.5" customHeight="1">
      <c r="A15" s="298"/>
      <c r="B15" s="324">
        <v>5</v>
      </c>
      <c r="C15" s="313"/>
      <c r="D15" s="292" t="s">
        <v>182</v>
      </c>
      <c r="E15" s="292"/>
      <c r="F15" s="292"/>
      <c r="G15" s="300"/>
      <c r="H15" s="301"/>
    </row>
    <row r="16" spans="1:8" s="302" customFormat="1" ht="16.5" customHeight="1">
      <c r="A16" s="298"/>
      <c r="B16" s="320"/>
      <c r="C16" s="309"/>
      <c r="D16" s="292"/>
      <c r="E16" s="292"/>
      <c r="F16" s="292"/>
      <c r="G16" s="292"/>
      <c r="H16" s="301"/>
    </row>
    <row r="17" spans="1:8" s="302" customFormat="1" ht="16.5" customHeight="1">
      <c r="A17" s="298"/>
      <c r="B17" s="325">
        <v>6</v>
      </c>
      <c r="C17" s="309"/>
      <c r="D17" s="292" t="s">
        <v>183</v>
      </c>
      <c r="E17" s="292"/>
      <c r="F17" s="292"/>
      <c r="G17" s="292"/>
      <c r="H17" s="301"/>
    </row>
    <row r="18" spans="1:8" s="302" customFormat="1" ht="16.5" customHeight="1">
      <c r="A18" s="298"/>
      <c r="B18" s="320"/>
      <c r="C18" s="309"/>
      <c r="D18" s="292"/>
      <c r="E18" s="292"/>
      <c r="F18" s="292"/>
      <c r="G18" s="292"/>
      <c r="H18" s="301"/>
    </row>
    <row r="19" spans="1:8" s="302" customFormat="1" ht="16.5" customHeight="1">
      <c r="A19" s="298"/>
      <c r="B19" s="326">
        <v>7</v>
      </c>
      <c r="C19" s="309"/>
      <c r="D19" s="292" t="s">
        <v>184</v>
      </c>
      <c r="E19" s="292"/>
      <c r="F19" s="292"/>
      <c r="G19" s="292"/>
      <c r="H19" s="301"/>
    </row>
    <row r="20" spans="1:8" s="302" customFormat="1" ht="16.5" customHeight="1">
      <c r="A20" s="298"/>
      <c r="B20" s="320"/>
      <c r="C20" s="309"/>
      <c r="D20" s="292"/>
      <c r="E20" s="292"/>
      <c r="F20" s="292"/>
      <c r="G20" s="292"/>
      <c r="H20" s="301"/>
    </row>
    <row r="21" spans="1:8" s="302" customFormat="1" ht="16.5" customHeight="1">
      <c r="A21" s="298"/>
      <c r="B21" s="327">
        <v>8</v>
      </c>
      <c r="C21" s="309"/>
      <c r="D21" s="292" t="s">
        <v>181</v>
      </c>
      <c r="E21" s="292"/>
      <c r="F21" s="292"/>
      <c r="G21" s="292"/>
      <c r="H21" s="301"/>
    </row>
    <row r="22" spans="1:8" s="302" customFormat="1" ht="16.5" customHeight="1">
      <c r="A22" s="298"/>
      <c r="B22" s="320"/>
      <c r="C22" s="309"/>
      <c r="D22" s="292"/>
      <c r="E22" s="292"/>
      <c r="F22" s="292"/>
      <c r="G22" s="292"/>
      <c r="H22" s="301"/>
    </row>
    <row r="23" spans="1:8" s="302" customFormat="1" ht="16.5" customHeight="1">
      <c r="A23" s="298"/>
      <c r="B23" s="328">
        <v>9</v>
      </c>
      <c r="C23" s="309"/>
      <c r="D23" s="292" t="s">
        <v>185</v>
      </c>
      <c r="E23" s="292"/>
      <c r="F23" s="292"/>
      <c r="G23" s="292"/>
      <c r="H23" s="301"/>
    </row>
    <row r="24" spans="1:8" s="302" customFormat="1" ht="16.5" customHeight="1">
      <c r="A24" s="298"/>
      <c r="B24" s="320"/>
      <c r="C24" s="309"/>
      <c r="D24" s="292"/>
      <c r="E24" s="292"/>
      <c r="F24" s="292"/>
      <c r="G24" s="292"/>
      <c r="H24" s="301"/>
    </row>
    <row r="25" spans="1:8" s="302" customFormat="1" ht="16.5" customHeight="1">
      <c r="A25" s="298"/>
      <c r="B25" s="329">
        <v>10</v>
      </c>
      <c r="C25" s="309"/>
      <c r="D25" s="292" t="s">
        <v>186</v>
      </c>
      <c r="E25" s="292"/>
      <c r="F25" s="292"/>
      <c r="G25" s="292"/>
      <c r="H25" s="301"/>
    </row>
    <row r="26" spans="1:8" s="302" customFormat="1" ht="16.5" customHeight="1">
      <c r="A26" s="298"/>
      <c r="B26" s="320"/>
      <c r="C26" s="309"/>
      <c r="D26" s="292"/>
      <c r="E26" s="292"/>
      <c r="F26" s="292"/>
      <c r="G26" s="292"/>
      <c r="H26" s="301"/>
    </row>
    <row r="27" spans="1:8" s="302" customFormat="1" ht="16.5" customHeight="1">
      <c r="A27" s="298"/>
      <c r="B27" s="330">
        <v>11</v>
      </c>
      <c r="C27" s="309"/>
      <c r="D27" s="292" t="s">
        <v>187</v>
      </c>
      <c r="E27" s="292"/>
      <c r="F27" s="292"/>
      <c r="G27" s="292"/>
      <c r="H27" s="301"/>
    </row>
    <row r="28" spans="1:8" s="302" customFormat="1" ht="16.5" customHeight="1">
      <c r="A28" s="298"/>
      <c r="B28" s="320"/>
      <c r="C28" s="309"/>
      <c r="D28" s="292"/>
      <c r="E28" s="292"/>
      <c r="F28" s="292"/>
      <c r="G28" s="292"/>
      <c r="H28" s="301"/>
    </row>
    <row r="29" spans="1:8" s="302" customFormat="1" ht="16.5" customHeight="1">
      <c r="A29" s="298"/>
      <c r="B29" s="332">
        <v>12</v>
      </c>
      <c r="C29" s="309"/>
      <c r="D29" s="292" t="s">
        <v>188</v>
      </c>
      <c r="E29" s="292"/>
      <c r="F29" s="292"/>
      <c r="G29" s="292"/>
      <c r="H29" s="301"/>
    </row>
    <row r="30" spans="1:8" s="302" customFormat="1" ht="16.5" customHeight="1">
      <c r="A30" s="303"/>
      <c r="B30" s="331"/>
      <c r="C30" s="314"/>
      <c r="D30" s="304"/>
      <c r="E30" s="304"/>
      <c r="F30" s="304"/>
      <c r="G30" s="304"/>
      <c r="H30" s="305"/>
    </row>
    <row r="31" spans="1:8" s="302" customFormat="1" ht="16.5" customHeight="1">
      <c r="A31" s="298"/>
      <c r="B31" s="339">
        <v>13</v>
      </c>
      <c r="C31" s="315"/>
      <c r="D31" s="292" t="s">
        <v>189</v>
      </c>
      <c r="E31" s="292"/>
      <c r="F31" s="292"/>
      <c r="G31" s="292"/>
      <c r="H31" s="301"/>
    </row>
    <row r="32" spans="1:8" s="302" customFormat="1" ht="16.5" customHeight="1">
      <c r="A32" s="298"/>
      <c r="B32" s="320"/>
      <c r="C32" s="309"/>
      <c r="D32" s="292"/>
      <c r="E32" s="292"/>
      <c r="F32" s="292"/>
      <c r="G32" s="292"/>
      <c r="H32" s="301"/>
    </row>
    <row r="33" spans="1:8" s="302" customFormat="1" ht="16.5" customHeight="1">
      <c r="A33" s="298"/>
      <c r="B33" s="333">
        <v>14</v>
      </c>
      <c r="C33" s="309"/>
      <c r="D33" s="292" t="s">
        <v>190</v>
      </c>
      <c r="E33" s="292"/>
      <c r="F33" s="292"/>
      <c r="G33" s="292"/>
      <c r="H33" s="301"/>
    </row>
    <row r="34" spans="1:8" s="302" customFormat="1" ht="16.5" customHeight="1">
      <c r="A34" s="306"/>
      <c r="B34" s="320"/>
      <c r="C34" s="309"/>
      <c r="D34" s="307"/>
      <c r="E34" s="307"/>
      <c r="F34" s="307"/>
      <c r="G34" s="307"/>
      <c r="H34" s="308"/>
    </row>
    <row r="35" spans="1:8" s="302" customFormat="1" ht="16.5" customHeight="1">
      <c r="A35" s="310"/>
      <c r="B35" s="334">
        <v>15</v>
      </c>
      <c r="C35" s="309"/>
      <c r="D35" s="311" t="s">
        <v>193</v>
      </c>
      <c r="E35" s="311" t="s">
        <v>194</v>
      </c>
      <c r="F35" s="311"/>
      <c r="G35" s="311"/>
      <c r="H35" s="312"/>
    </row>
    <row r="36" spans="1:8" s="302" customFormat="1" ht="16.5" customHeight="1">
      <c r="A36" s="306"/>
      <c r="B36" s="335"/>
      <c r="C36" s="316"/>
      <c r="D36" s="307"/>
      <c r="E36" s="307"/>
      <c r="F36" s="307"/>
      <c r="G36" s="307"/>
      <c r="H36" s="308"/>
    </row>
    <row r="37" spans="1:8" s="302" customFormat="1" ht="16.5" customHeight="1">
      <c r="A37" s="298"/>
      <c r="B37" s="336">
        <v>16</v>
      </c>
      <c r="C37" s="315"/>
      <c r="D37" s="292" t="s">
        <v>191</v>
      </c>
      <c r="E37" s="292"/>
      <c r="F37" s="292"/>
      <c r="G37" s="292"/>
      <c r="H37" s="301"/>
    </row>
    <row r="38" spans="1:8" s="302" customFormat="1" ht="16.5" customHeight="1">
      <c r="A38" s="298"/>
      <c r="B38" s="320"/>
      <c r="C38" s="309"/>
      <c r="D38" s="292"/>
      <c r="E38" s="292"/>
      <c r="F38" s="292"/>
      <c r="G38" s="292"/>
      <c r="H38" s="301"/>
    </row>
    <row r="39" spans="1:8" s="302" customFormat="1" ht="16.5" customHeight="1">
      <c r="A39" s="298"/>
      <c r="B39" s="337">
        <v>17</v>
      </c>
      <c r="C39" s="315"/>
      <c r="D39" s="292" t="s">
        <v>192</v>
      </c>
      <c r="E39" s="292"/>
      <c r="F39" s="292"/>
      <c r="G39" s="292"/>
      <c r="H39" s="301"/>
    </row>
    <row r="40" spans="1:8" s="302" customFormat="1" ht="16.5" customHeight="1">
      <c r="A40" s="298"/>
      <c r="B40" s="337"/>
      <c r="C40" s="315"/>
      <c r="D40" s="292"/>
      <c r="E40" s="292"/>
      <c r="F40" s="292"/>
      <c r="G40" s="292"/>
      <c r="H40" s="301"/>
    </row>
    <row r="41" spans="1:8" s="302" customFormat="1" ht="16.5" customHeight="1">
      <c r="A41" s="298"/>
      <c r="B41" s="320"/>
      <c r="C41" s="299"/>
      <c r="D41" s="292"/>
      <c r="E41" s="292"/>
      <c r="F41" s="292"/>
      <c r="G41" s="292"/>
      <c r="H41" s="301"/>
    </row>
    <row r="42" spans="1:8" s="302" customFormat="1" ht="29.25" customHeight="1">
      <c r="A42" s="431" t="s">
        <v>197</v>
      </c>
      <c r="B42" s="432"/>
      <c r="C42" s="432"/>
      <c r="D42" s="432"/>
      <c r="E42" s="432"/>
      <c r="F42" s="432"/>
      <c r="G42" s="432"/>
      <c r="H42" s="433"/>
    </row>
    <row r="43" spans="1:8" s="302" customFormat="1" ht="14.25">
      <c r="A43" s="340"/>
      <c r="B43" s="341"/>
      <c r="C43" s="342"/>
      <c r="D43" s="343"/>
      <c r="E43" s="343"/>
      <c r="F43" s="343"/>
      <c r="G43" s="343"/>
      <c r="H43" s="344"/>
    </row>
    <row r="44" spans="1:8" s="296" customFormat="1" ht="17.25">
      <c r="A44" s="295"/>
      <c r="B44" s="318"/>
      <c r="C44" s="293"/>
      <c r="D44" s="295"/>
      <c r="E44" s="295"/>
      <c r="F44" s="295"/>
      <c r="G44" s="295"/>
      <c r="H44" s="295"/>
    </row>
    <row r="45" spans="1:8" s="296" customFormat="1" ht="17.25">
      <c r="A45" s="295"/>
      <c r="B45" s="318"/>
      <c r="C45" s="293"/>
      <c r="D45" s="295"/>
      <c r="E45" s="295"/>
      <c r="F45" s="295"/>
      <c r="G45" s="295"/>
      <c r="H45" s="295"/>
    </row>
    <row r="46" spans="1:8" s="296" customFormat="1" ht="17.25">
      <c r="A46" s="295"/>
      <c r="B46" s="318"/>
      <c r="C46" s="293"/>
      <c r="D46" s="295"/>
      <c r="E46" s="295"/>
      <c r="F46" s="295"/>
      <c r="G46" s="295"/>
      <c r="H46" s="295"/>
    </row>
    <row r="47" spans="1:8" s="296" customFormat="1" ht="17.25">
      <c r="A47" s="295"/>
      <c r="B47" s="318"/>
      <c r="C47" s="293"/>
      <c r="D47" s="295"/>
      <c r="E47" s="295"/>
      <c r="F47" s="295"/>
      <c r="G47" s="295"/>
      <c r="H47" s="295"/>
    </row>
    <row r="48" spans="1:8" s="296" customFormat="1" ht="17.25">
      <c r="A48" s="295"/>
      <c r="B48" s="318"/>
      <c r="C48" s="293"/>
      <c r="D48" s="295"/>
      <c r="E48" s="295"/>
      <c r="F48" s="295"/>
      <c r="G48" s="295"/>
      <c r="H48" s="295"/>
    </row>
    <row r="49" spans="1:8" s="296" customFormat="1" ht="17.25">
      <c r="A49" s="295"/>
      <c r="B49" s="318"/>
      <c r="C49" s="293"/>
      <c r="D49" s="295"/>
      <c r="E49" s="295"/>
      <c r="F49" s="295"/>
      <c r="G49" s="295"/>
      <c r="H49" s="295"/>
    </row>
    <row r="50" spans="1:8" s="296" customFormat="1" ht="17.25">
      <c r="A50" s="295"/>
      <c r="B50" s="318"/>
      <c r="C50" s="293"/>
      <c r="D50" s="295"/>
      <c r="E50" s="295"/>
      <c r="F50" s="295"/>
      <c r="G50" s="295"/>
      <c r="H50" s="295"/>
    </row>
    <row r="51" spans="1:8" s="296" customFormat="1" ht="17.25">
      <c r="A51" s="295"/>
      <c r="B51" s="318"/>
      <c r="C51" s="293"/>
      <c r="D51" s="295"/>
      <c r="E51" s="295"/>
      <c r="F51" s="295"/>
      <c r="G51" s="295"/>
      <c r="H51" s="295"/>
    </row>
    <row r="52" spans="1:8" s="296" customFormat="1" ht="17.25">
      <c r="A52" s="295"/>
      <c r="B52" s="318"/>
      <c r="C52" s="293"/>
      <c r="D52" s="295"/>
      <c r="E52" s="295"/>
      <c r="F52" s="295"/>
      <c r="G52" s="295"/>
      <c r="H52" s="295"/>
    </row>
    <row r="53" spans="1:8" s="296" customFormat="1" ht="17.25">
      <c r="A53" s="295"/>
      <c r="B53" s="318"/>
      <c r="C53" s="293"/>
      <c r="D53" s="295"/>
      <c r="E53" s="295"/>
      <c r="F53" s="295"/>
      <c r="G53" s="295"/>
      <c r="H53" s="295"/>
    </row>
    <row r="54" spans="1:8" s="296" customFormat="1" ht="17.25">
      <c r="A54" s="295"/>
      <c r="B54" s="318"/>
      <c r="C54" s="293"/>
      <c r="D54" s="295"/>
      <c r="E54" s="295"/>
      <c r="F54" s="295"/>
      <c r="G54" s="295"/>
      <c r="H54" s="295"/>
    </row>
    <row r="55" spans="2:3" s="296" customFormat="1" ht="17.25">
      <c r="B55" s="338"/>
      <c r="C55" s="297"/>
    </row>
    <row r="56" spans="2:3" s="296" customFormat="1" ht="17.25">
      <c r="B56" s="338"/>
      <c r="C56" s="297"/>
    </row>
    <row r="57" spans="2:3" s="296" customFormat="1" ht="17.25">
      <c r="B57" s="338"/>
      <c r="C57" s="297"/>
    </row>
    <row r="58" spans="2:3" s="296" customFormat="1" ht="17.25">
      <c r="B58" s="338"/>
      <c r="C58" s="297"/>
    </row>
    <row r="59" spans="2:3" s="296" customFormat="1" ht="17.25">
      <c r="B59" s="338"/>
      <c r="C59" s="297"/>
    </row>
    <row r="60" spans="2:3" s="296" customFormat="1" ht="17.25">
      <c r="B60" s="338"/>
      <c r="C60" s="297"/>
    </row>
    <row r="61" spans="2:3" s="296" customFormat="1" ht="17.25">
      <c r="B61" s="338"/>
      <c r="C61" s="297"/>
    </row>
    <row r="62" spans="2:3" s="296" customFormat="1" ht="17.25">
      <c r="B62" s="338"/>
      <c r="C62" s="297"/>
    </row>
    <row r="63" spans="2:3" s="296" customFormat="1" ht="17.25">
      <c r="B63" s="338"/>
      <c r="C63" s="297"/>
    </row>
    <row r="64" spans="2:3" s="296" customFormat="1" ht="17.25">
      <c r="B64" s="338"/>
      <c r="C64" s="297"/>
    </row>
    <row r="65" spans="2:3" s="296" customFormat="1" ht="17.25">
      <c r="B65" s="338"/>
      <c r="C65" s="297"/>
    </row>
    <row r="66" spans="2:3" s="296" customFormat="1" ht="17.25">
      <c r="B66" s="338"/>
      <c r="C66" s="297"/>
    </row>
    <row r="67" spans="2:3" s="296" customFormat="1" ht="17.25">
      <c r="B67" s="338"/>
      <c r="C67" s="297"/>
    </row>
    <row r="68" spans="2:3" s="296" customFormat="1" ht="17.25">
      <c r="B68" s="338"/>
      <c r="C68" s="297"/>
    </row>
    <row r="69" spans="2:3" s="296" customFormat="1" ht="17.25">
      <c r="B69" s="338"/>
      <c r="C69" s="297"/>
    </row>
    <row r="70" spans="2:3" s="296" customFormat="1" ht="17.25">
      <c r="B70" s="338"/>
      <c r="C70" s="297"/>
    </row>
    <row r="71" spans="2:3" s="296" customFormat="1" ht="17.25">
      <c r="B71" s="338"/>
      <c r="C71" s="297"/>
    </row>
    <row r="72" spans="2:3" s="296" customFormat="1" ht="17.25">
      <c r="B72" s="338"/>
      <c r="C72" s="297"/>
    </row>
    <row r="73" spans="2:3" s="296" customFormat="1" ht="17.25">
      <c r="B73" s="338"/>
      <c r="C73" s="297"/>
    </row>
    <row r="74" spans="2:3" s="296" customFormat="1" ht="17.25">
      <c r="B74" s="338"/>
      <c r="C74" s="297"/>
    </row>
    <row r="75" spans="2:3" s="296" customFormat="1" ht="17.25">
      <c r="B75" s="338"/>
      <c r="C75" s="297"/>
    </row>
    <row r="76" spans="2:3" s="296" customFormat="1" ht="17.25">
      <c r="B76" s="338"/>
      <c r="C76" s="297"/>
    </row>
    <row r="77" spans="2:3" s="296" customFormat="1" ht="17.25">
      <c r="B77" s="338"/>
      <c r="C77" s="297"/>
    </row>
    <row r="78" spans="2:3" s="296" customFormat="1" ht="17.25">
      <c r="B78" s="338"/>
      <c r="C78" s="297"/>
    </row>
    <row r="79" spans="2:3" s="296" customFormat="1" ht="17.25">
      <c r="B79" s="338"/>
      <c r="C79" s="297"/>
    </row>
    <row r="80" spans="2:3" s="296" customFormat="1" ht="17.25">
      <c r="B80" s="338"/>
      <c r="C80" s="297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48"/>
      <c r="B1" s="449"/>
      <c r="C1" s="449"/>
      <c r="D1" s="449"/>
      <c r="E1" s="449"/>
      <c r="F1" s="449"/>
      <c r="G1" s="449"/>
      <c r="H1" s="50"/>
      <c r="I1" s="50"/>
    </row>
    <row r="19" ht="13.5">
      <c r="I19" s="59"/>
    </row>
    <row r="20" ht="14.25" thickBot="1"/>
    <row r="21" spans="1:7" ht="13.5">
      <c r="A21" s="105" t="s">
        <v>61</v>
      </c>
      <c r="B21" s="106" t="s">
        <v>62</v>
      </c>
      <c r="C21" s="87" t="s">
        <v>227</v>
      </c>
      <c r="D21" s="87" t="s">
        <v>173</v>
      </c>
      <c r="E21" s="106" t="s">
        <v>55</v>
      </c>
      <c r="F21" s="106" t="s">
        <v>63</v>
      </c>
      <c r="G21" s="107" t="s">
        <v>85</v>
      </c>
    </row>
    <row r="22" spans="1:7" ht="13.5">
      <c r="A22" s="108">
        <v>1</v>
      </c>
      <c r="B22" s="191" t="s">
        <v>218</v>
      </c>
      <c r="C22" s="9">
        <v>24241</v>
      </c>
      <c r="D22" s="9">
        <v>17473</v>
      </c>
      <c r="E22" s="123">
        <v>100.7</v>
      </c>
      <c r="F22" s="45">
        <f>SUM(C22/D22*100)</f>
        <v>138.73404681508615</v>
      </c>
      <c r="G22" s="109"/>
    </row>
    <row r="23" spans="1:7" ht="13.5">
      <c r="A23" s="108">
        <v>2</v>
      </c>
      <c r="B23" s="191" t="s">
        <v>204</v>
      </c>
      <c r="C23" s="9">
        <v>18037</v>
      </c>
      <c r="D23" s="9">
        <v>13469</v>
      </c>
      <c r="E23" s="123">
        <v>103.7</v>
      </c>
      <c r="F23" s="45">
        <f>SUM(C23/D23*100)</f>
        <v>133.9149157324226</v>
      </c>
      <c r="G23" s="109"/>
    </row>
    <row r="24" spans="1:7" ht="13.5">
      <c r="A24" s="108">
        <v>3</v>
      </c>
      <c r="B24" s="191" t="s">
        <v>201</v>
      </c>
      <c r="C24" s="9">
        <v>8117</v>
      </c>
      <c r="D24" s="9">
        <v>5912</v>
      </c>
      <c r="E24" s="123">
        <v>101.2</v>
      </c>
      <c r="F24" s="45">
        <f aca="true" t="shared" si="0" ref="F24:F32">SUM(C24/D24*100)</f>
        <v>137.29702300405955</v>
      </c>
      <c r="G24" s="109"/>
    </row>
    <row r="25" spans="1:7" ht="13.5">
      <c r="A25" s="108">
        <v>4</v>
      </c>
      <c r="B25" s="191" t="s">
        <v>214</v>
      </c>
      <c r="C25" s="9">
        <v>6122</v>
      </c>
      <c r="D25" s="9">
        <v>4542</v>
      </c>
      <c r="E25" s="123">
        <v>103.7</v>
      </c>
      <c r="F25" s="45">
        <f t="shared" si="0"/>
        <v>134.78643769264642</v>
      </c>
      <c r="G25" s="109"/>
    </row>
    <row r="26" spans="1:7" ht="13.5" customHeight="1">
      <c r="A26" s="108">
        <v>5</v>
      </c>
      <c r="B26" s="191" t="s">
        <v>203</v>
      </c>
      <c r="C26" s="9">
        <v>5947</v>
      </c>
      <c r="D26" s="9">
        <v>6601</v>
      </c>
      <c r="E26" s="123">
        <v>108.8</v>
      </c>
      <c r="F26" s="45">
        <f t="shared" si="0"/>
        <v>90.0924102408726</v>
      </c>
      <c r="G26" s="109"/>
    </row>
    <row r="27" spans="1:7" ht="13.5" customHeight="1">
      <c r="A27" s="108">
        <v>6</v>
      </c>
      <c r="B27" s="191" t="s">
        <v>130</v>
      </c>
      <c r="C27" s="9">
        <v>4382</v>
      </c>
      <c r="D27" s="9">
        <v>4210</v>
      </c>
      <c r="E27" s="123">
        <v>95.2</v>
      </c>
      <c r="F27" s="45">
        <f t="shared" si="0"/>
        <v>104.08551068883611</v>
      </c>
      <c r="G27" s="109"/>
    </row>
    <row r="28" spans="1:7" ht="13.5" customHeight="1">
      <c r="A28" s="108">
        <v>7</v>
      </c>
      <c r="B28" s="191" t="s">
        <v>206</v>
      </c>
      <c r="C28" s="114">
        <v>4266</v>
      </c>
      <c r="D28" s="114">
        <v>2966</v>
      </c>
      <c r="E28" s="123">
        <v>94.6</v>
      </c>
      <c r="F28" s="45">
        <f t="shared" si="0"/>
        <v>143.8300741739717</v>
      </c>
      <c r="G28" s="109"/>
    </row>
    <row r="29" spans="1:7" ht="13.5" customHeight="1">
      <c r="A29" s="108">
        <v>8</v>
      </c>
      <c r="B29" s="191" t="s">
        <v>198</v>
      </c>
      <c r="C29" s="114">
        <v>4090</v>
      </c>
      <c r="D29" s="114">
        <v>2991</v>
      </c>
      <c r="E29" s="123">
        <v>92.2</v>
      </c>
      <c r="F29" s="45">
        <f t="shared" si="0"/>
        <v>136.74356402540957</v>
      </c>
      <c r="G29" s="109"/>
    </row>
    <row r="30" spans="1:7" ht="13.5" customHeight="1">
      <c r="A30" s="108">
        <v>9</v>
      </c>
      <c r="B30" s="191" t="s">
        <v>221</v>
      </c>
      <c r="C30" s="114">
        <v>3871</v>
      </c>
      <c r="D30" s="114">
        <v>2115</v>
      </c>
      <c r="E30" s="123">
        <v>89.4</v>
      </c>
      <c r="F30" s="45">
        <f t="shared" si="0"/>
        <v>183.0260047281324</v>
      </c>
      <c r="G30" s="109"/>
    </row>
    <row r="31" spans="1:7" ht="13.5" customHeight="1" thickBot="1">
      <c r="A31" s="110">
        <v>10</v>
      </c>
      <c r="B31" s="191" t="s">
        <v>209</v>
      </c>
      <c r="C31" s="111">
        <v>3413</v>
      </c>
      <c r="D31" s="111">
        <v>5411</v>
      </c>
      <c r="E31" s="124">
        <v>96.4</v>
      </c>
      <c r="F31" s="45">
        <f t="shared" si="0"/>
        <v>63.07521715024949</v>
      </c>
      <c r="G31" s="112"/>
    </row>
    <row r="32" spans="1:7" ht="13.5" customHeight="1" thickBot="1">
      <c r="A32" s="93"/>
      <c r="B32" s="94" t="s">
        <v>81</v>
      </c>
      <c r="C32" s="95">
        <v>92392</v>
      </c>
      <c r="D32" s="95">
        <v>82182</v>
      </c>
      <c r="E32" s="96">
        <v>99.8</v>
      </c>
      <c r="F32" s="120">
        <f t="shared" si="0"/>
        <v>112.42364508043123</v>
      </c>
      <c r="G32" s="137">
        <v>87.7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5" t="s">
        <v>61</v>
      </c>
      <c r="B53" s="106" t="s">
        <v>62</v>
      </c>
      <c r="C53" s="87" t="s">
        <v>227</v>
      </c>
      <c r="D53" s="87" t="s">
        <v>173</v>
      </c>
      <c r="E53" s="106" t="s">
        <v>55</v>
      </c>
      <c r="F53" s="106" t="s">
        <v>63</v>
      </c>
      <c r="G53" s="107" t="s">
        <v>85</v>
      </c>
    </row>
    <row r="54" spans="1:7" ht="13.5">
      <c r="A54" s="108">
        <v>1</v>
      </c>
      <c r="B54" s="191" t="s">
        <v>123</v>
      </c>
      <c r="C54" s="9">
        <v>173668</v>
      </c>
      <c r="D54" s="9">
        <v>163655</v>
      </c>
      <c r="E54" s="45">
        <v>100.2</v>
      </c>
      <c r="F54" s="45">
        <f aca="true" t="shared" si="1" ref="F54:F64">SUM(C54/D54*100)</f>
        <v>106.11835874247654</v>
      </c>
      <c r="G54" s="109"/>
    </row>
    <row r="55" spans="1:7" ht="13.5">
      <c r="A55" s="108">
        <v>2</v>
      </c>
      <c r="B55" s="191" t="s">
        <v>207</v>
      </c>
      <c r="C55" s="9">
        <v>19159</v>
      </c>
      <c r="D55" s="9">
        <v>17944</v>
      </c>
      <c r="E55" s="45">
        <v>96.5</v>
      </c>
      <c r="F55" s="45">
        <f t="shared" si="1"/>
        <v>106.77106553722693</v>
      </c>
      <c r="G55" s="109"/>
    </row>
    <row r="56" spans="1:7" ht="13.5">
      <c r="A56" s="108">
        <v>3</v>
      </c>
      <c r="B56" s="191" t="s">
        <v>124</v>
      </c>
      <c r="C56" s="9">
        <v>18893</v>
      </c>
      <c r="D56" s="9">
        <v>19241</v>
      </c>
      <c r="E56" s="45">
        <v>97.6</v>
      </c>
      <c r="F56" s="45">
        <f t="shared" si="1"/>
        <v>98.1913621953121</v>
      </c>
      <c r="G56" s="109"/>
    </row>
    <row r="57" spans="1:7" ht="13.5">
      <c r="A57" s="108">
        <v>4</v>
      </c>
      <c r="B57" s="191" t="s">
        <v>204</v>
      </c>
      <c r="C57" s="9">
        <v>9022</v>
      </c>
      <c r="D57" s="9">
        <v>9377</v>
      </c>
      <c r="E57" s="45">
        <v>103.1</v>
      </c>
      <c r="F57" s="45">
        <f t="shared" si="1"/>
        <v>96.2141409832569</v>
      </c>
      <c r="G57" s="109"/>
    </row>
    <row r="58" spans="1:7" ht="13.5">
      <c r="A58" s="108">
        <v>5</v>
      </c>
      <c r="B58" s="192" t="s">
        <v>130</v>
      </c>
      <c r="C58" s="9">
        <v>7262</v>
      </c>
      <c r="D58" s="9">
        <v>12093</v>
      </c>
      <c r="E58" s="45">
        <v>87.2</v>
      </c>
      <c r="F58" s="45">
        <f t="shared" si="1"/>
        <v>60.0512693293641</v>
      </c>
      <c r="G58" s="109"/>
    </row>
    <row r="59" spans="1:7" ht="13.5">
      <c r="A59" s="108">
        <v>6</v>
      </c>
      <c r="B59" s="192" t="s">
        <v>215</v>
      </c>
      <c r="C59" s="9">
        <v>6800</v>
      </c>
      <c r="D59" s="9">
        <v>5424</v>
      </c>
      <c r="E59" s="45">
        <v>117</v>
      </c>
      <c r="F59" s="45">
        <f t="shared" si="1"/>
        <v>125.36873156342183</v>
      </c>
      <c r="G59" s="109"/>
    </row>
    <row r="60" spans="1:7" ht="13.5">
      <c r="A60" s="108">
        <v>7</v>
      </c>
      <c r="B60" s="192" t="s">
        <v>214</v>
      </c>
      <c r="C60" s="9">
        <v>6520</v>
      </c>
      <c r="D60" s="9">
        <v>5457</v>
      </c>
      <c r="E60" s="164">
        <v>93.2</v>
      </c>
      <c r="F60" s="45">
        <f t="shared" si="1"/>
        <v>119.47956752794575</v>
      </c>
      <c r="G60" s="109"/>
    </row>
    <row r="61" spans="1:7" ht="13.5">
      <c r="A61" s="108">
        <v>8</v>
      </c>
      <c r="B61" s="192" t="s">
        <v>205</v>
      </c>
      <c r="C61" s="9">
        <v>5980</v>
      </c>
      <c r="D61" s="9">
        <v>5998</v>
      </c>
      <c r="E61" s="45">
        <v>92</v>
      </c>
      <c r="F61" s="45">
        <f t="shared" si="1"/>
        <v>99.69989996665555</v>
      </c>
      <c r="G61" s="109"/>
    </row>
    <row r="62" spans="1:7" ht="13.5">
      <c r="A62" s="108">
        <v>9</v>
      </c>
      <c r="B62" s="192" t="s">
        <v>206</v>
      </c>
      <c r="C62" s="9">
        <v>5535</v>
      </c>
      <c r="D62" s="9">
        <v>4906</v>
      </c>
      <c r="E62" s="45">
        <v>99.6</v>
      </c>
      <c r="F62" s="45">
        <f t="shared" si="1"/>
        <v>112.82103546677537</v>
      </c>
      <c r="G62" s="109"/>
    </row>
    <row r="63" spans="1:8" ht="14.25" thickBot="1">
      <c r="A63" s="113">
        <v>10</v>
      </c>
      <c r="B63" s="192" t="s">
        <v>198</v>
      </c>
      <c r="C63" s="114">
        <v>5516</v>
      </c>
      <c r="D63" s="114">
        <v>2095</v>
      </c>
      <c r="E63" s="115">
        <v>97.8</v>
      </c>
      <c r="F63" s="115">
        <f t="shared" si="1"/>
        <v>263.29355608591885</v>
      </c>
      <c r="G63" s="117"/>
      <c r="H63" s="23"/>
    </row>
    <row r="64" spans="1:7" ht="14.25" thickBot="1">
      <c r="A64" s="93"/>
      <c r="B64" s="118" t="s">
        <v>84</v>
      </c>
      <c r="C64" s="119">
        <v>274011</v>
      </c>
      <c r="D64" s="119">
        <v>269917</v>
      </c>
      <c r="E64" s="120">
        <v>98.7</v>
      </c>
      <c r="F64" s="120">
        <f t="shared" si="1"/>
        <v>101.51676256034263</v>
      </c>
      <c r="G64" s="122">
        <v>61.8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5" t="s">
        <v>61</v>
      </c>
      <c r="B21" s="106" t="s">
        <v>62</v>
      </c>
      <c r="C21" s="87" t="s">
        <v>227</v>
      </c>
      <c r="D21" s="87" t="s">
        <v>173</v>
      </c>
      <c r="E21" s="106" t="s">
        <v>55</v>
      </c>
      <c r="F21" s="106" t="s">
        <v>63</v>
      </c>
      <c r="G21" s="107" t="s">
        <v>85</v>
      </c>
    </row>
    <row r="22" spans="1:7" ht="13.5">
      <c r="A22" s="30">
        <v>1</v>
      </c>
      <c r="B22" s="191" t="s">
        <v>112</v>
      </c>
      <c r="C22" s="9">
        <v>54873</v>
      </c>
      <c r="D22" s="9">
        <v>41857</v>
      </c>
      <c r="E22" s="45">
        <v>92.8</v>
      </c>
      <c r="F22" s="45">
        <f>SUM(C22/D22*100)</f>
        <v>131.09635186468213</v>
      </c>
      <c r="G22" s="109"/>
    </row>
    <row r="23" spans="1:7" ht="13.5">
      <c r="A23" s="30">
        <v>2</v>
      </c>
      <c r="B23" s="191" t="s">
        <v>202</v>
      </c>
      <c r="C23" s="9">
        <v>36811</v>
      </c>
      <c r="D23" s="9">
        <v>40165</v>
      </c>
      <c r="E23" s="45">
        <v>98.5</v>
      </c>
      <c r="F23" s="45">
        <f aca="true" t="shared" si="0" ref="F23:F32">SUM(C23/D23*100)</f>
        <v>91.64944603510519</v>
      </c>
      <c r="G23" s="109"/>
    </row>
    <row r="24" spans="1:7" ht="13.5" customHeight="1">
      <c r="A24" s="30">
        <v>3</v>
      </c>
      <c r="B24" s="191" t="s">
        <v>216</v>
      </c>
      <c r="C24" s="9">
        <v>34893</v>
      </c>
      <c r="D24" s="9">
        <v>33793</v>
      </c>
      <c r="E24" s="45">
        <v>133.9</v>
      </c>
      <c r="F24" s="45">
        <f t="shared" si="0"/>
        <v>103.2551120054449</v>
      </c>
      <c r="G24" s="109"/>
    </row>
    <row r="25" spans="1:7" ht="13.5">
      <c r="A25" s="30">
        <v>4</v>
      </c>
      <c r="B25" s="191" t="s">
        <v>198</v>
      </c>
      <c r="C25" s="9">
        <v>34768</v>
      </c>
      <c r="D25" s="9">
        <v>39534</v>
      </c>
      <c r="E25" s="45">
        <v>95</v>
      </c>
      <c r="F25" s="45">
        <f t="shared" si="0"/>
        <v>87.9445540547377</v>
      </c>
      <c r="G25" s="109"/>
    </row>
    <row r="26" spans="1:7" ht="13.5">
      <c r="A26" s="30">
        <v>5</v>
      </c>
      <c r="B26" s="191" t="s">
        <v>213</v>
      </c>
      <c r="C26" s="9">
        <v>32058</v>
      </c>
      <c r="D26" s="9">
        <v>34478</v>
      </c>
      <c r="E26" s="45">
        <v>89.9</v>
      </c>
      <c r="F26" s="45">
        <f t="shared" si="0"/>
        <v>92.98103138233076</v>
      </c>
      <c r="G26" s="109"/>
    </row>
    <row r="27" spans="1:7" ht="13.5" customHeight="1">
      <c r="A27" s="30">
        <v>6</v>
      </c>
      <c r="B27" s="191" t="s">
        <v>201</v>
      </c>
      <c r="C27" s="9">
        <v>24715</v>
      </c>
      <c r="D27" s="9">
        <v>34490</v>
      </c>
      <c r="E27" s="45">
        <v>101.1</v>
      </c>
      <c r="F27" s="45">
        <f t="shared" si="0"/>
        <v>71.65845172513772</v>
      </c>
      <c r="G27" s="109"/>
    </row>
    <row r="28" spans="1:7" ht="13.5" customHeight="1">
      <c r="A28" s="30">
        <v>7</v>
      </c>
      <c r="B28" s="192" t="s">
        <v>130</v>
      </c>
      <c r="C28" s="9">
        <v>18910</v>
      </c>
      <c r="D28" s="9">
        <v>20248</v>
      </c>
      <c r="E28" s="45">
        <v>106.4</v>
      </c>
      <c r="F28" s="45">
        <f t="shared" si="0"/>
        <v>93.3919399446859</v>
      </c>
      <c r="G28" s="109"/>
    </row>
    <row r="29" spans="1:7" ht="13.5">
      <c r="A29" s="30">
        <v>8</v>
      </c>
      <c r="B29" s="192" t="s">
        <v>215</v>
      </c>
      <c r="C29" s="9">
        <v>17059</v>
      </c>
      <c r="D29" s="9">
        <v>13240</v>
      </c>
      <c r="E29" s="45">
        <v>105.2</v>
      </c>
      <c r="F29" s="45">
        <f t="shared" si="0"/>
        <v>128.8444108761329</v>
      </c>
      <c r="G29" s="109"/>
    </row>
    <row r="30" spans="1:7" ht="13.5">
      <c r="A30" s="30">
        <v>9</v>
      </c>
      <c r="B30" s="192" t="s">
        <v>207</v>
      </c>
      <c r="C30" s="9">
        <v>15688</v>
      </c>
      <c r="D30" s="9">
        <v>16295</v>
      </c>
      <c r="E30" s="45">
        <v>97.8</v>
      </c>
      <c r="F30" s="361">
        <f t="shared" si="0"/>
        <v>96.27493096041731</v>
      </c>
      <c r="G30" s="109"/>
    </row>
    <row r="31" spans="1:7" ht="14.25" thickBot="1">
      <c r="A31" s="121">
        <v>10</v>
      </c>
      <c r="B31" s="192" t="s">
        <v>204</v>
      </c>
      <c r="C31" s="114">
        <v>14246</v>
      </c>
      <c r="D31" s="114">
        <v>11337</v>
      </c>
      <c r="E31" s="115">
        <v>165.9</v>
      </c>
      <c r="F31" s="115">
        <f t="shared" si="0"/>
        <v>125.65934550586574</v>
      </c>
      <c r="G31" s="117"/>
    </row>
    <row r="32" spans="1:7" ht="14.25" thickBot="1">
      <c r="A32" s="93"/>
      <c r="B32" s="94" t="s">
        <v>86</v>
      </c>
      <c r="C32" s="95">
        <v>363075</v>
      </c>
      <c r="D32" s="95">
        <v>362896</v>
      </c>
      <c r="E32" s="98">
        <v>99.5</v>
      </c>
      <c r="F32" s="120">
        <f t="shared" si="0"/>
        <v>100.0493254265685</v>
      </c>
      <c r="G32" s="137">
        <v>58.8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5" t="s">
        <v>61</v>
      </c>
      <c r="B53" s="106" t="s">
        <v>62</v>
      </c>
      <c r="C53" s="87" t="s">
        <v>227</v>
      </c>
      <c r="D53" s="87" t="s">
        <v>173</v>
      </c>
      <c r="E53" s="106" t="s">
        <v>55</v>
      </c>
      <c r="F53" s="106" t="s">
        <v>63</v>
      </c>
      <c r="G53" s="107" t="s">
        <v>85</v>
      </c>
    </row>
    <row r="54" spans="1:7" ht="13.5">
      <c r="A54" s="108">
        <v>1</v>
      </c>
      <c r="B54" s="191" t="s">
        <v>132</v>
      </c>
      <c r="C54" s="9">
        <v>17751</v>
      </c>
      <c r="D54" s="9">
        <v>27702</v>
      </c>
      <c r="E54" s="123">
        <v>166</v>
      </c>
      <c r="F54" s="45">
        <f>SUM(C54/D54*100)</f>
        <v>64.07840589127139</v>
      </c>
      <c r="G54" s="109"/>
    </row>
    <row r="55" spans="1:7" ht="13.5">
      <c r="A55" s="108">
        <v>2</v>
      </c>
      <c r="B55" s="191" t="s">
        <v>126</v>
      </c>
      <c r="C55" s="9">
        <v>5723</v>
      </c>
      <c r="D55" s="9">
        <v>4784</v>
      </c>
      <c r="E55" s="123">
        <v>97.2</v>
      </c>
      <c r="F55" s="45">
        <f aca="true" t="shared" si="1" ref="F55:F64">SUM(C55/D55*100)</f>
        <v>119.62792642140468</v>
      </c>
      <c r="G55" s="109"/>
    </row>
    <row r="56" spans="1:7" ht="13.5">
      <c r="A56" s="108">
        <v>3</v>
      </c>
      <c r="B56" s="191" t="s">
        <v>130</v>
      </c>
      <c r="C56" s="9">
        <v>3436</v>
      </c>
      <c r="D56" s="9">
        <v>2478</v>
      </c>
      <c r="E56" s="123">
        <v>105.3</v>
      </c>
      <c r="F56" s="45">
        <f t="shared" si="1"/>
        <v>138.66020984665053</v>
      </c>
      <c r="G56" s="109"/>
    </row>
    <row r="57" spans="1:8" ht="13.5">
      <c r="A57" s="108">
        <v>4</v>
      </c>
      <c r="B57" s="191" t="s">
        <v>198</v>
      </c>
      <c r="C57" s="9">
        <v>2780</v>
      </c>
      <c r="D57" s="9">
        <v>3376</v>
      </c>
      <c r="E57" s="123">
        <v>103.6</v>
      </c>
      <c r="F57" s="45">
        <f t="shared" si="1"/>
        <v>82.34597156398105</v>
      </c>
      <c r="G57" s="109"/>
      <c r="H57" s="72"/>
    </row>
    <row r="58" spans="1:7" ht="13.5">
      <c r="A58" s="108">
        <v>5</v>
      </c>
      <c r="B58" s="191" t="s">
        <v>125</v>
      </c>
      <c r="C58" s="9">
        <v>2512</v>
      </c>
      <c r="D58" s="9">
        <v>3461</v>
      </c>
      <c r="E58" s="123">
        <v>102.3</v>
      </c>
      <c r="F58" s="45">
        <f t="shared" si="1"/>
        <v>72.58017913897717</v>
      </c>
      <c r="G58" s="109"/>
    </row>
    <row r="59" spans="1:7" ht="13.5">
      <c r="A59" s="108">
        <v>6</v>
      </c>
      <c r="B59" s="191" t="s">
        <v>202</v>
      </c>
      <c r="C59" s="9">
        <v>2087</v>
      </c>
      <c r="D59" s="9">
        <v>2150</v>
      </c>
      <c r="E59" s="123">
        <v>105</v>
      </c>
      <c r="F59" s="45">
        <f t="shared" si="1"/>
        <v>97.06976744186046</v>
      </c>
      <c r="G59" s="109"/>
    </row>
    <row r="60" spans="1:7" ht="13.5">
      <c r="A60" s="108">
        <v>7</v>
      </c>
      <c r="B60" s="192" t="s">
        <v>217</v>
      </c>
      <c r="C60" s="9">
        <v>1392</v>
      </c>
      <c r="D60" s="9">
        <v>1343</v>
      </c>
      <c r="E60" s="123">
        <v>106.4</v>
      </c>
      <c r="F60" s="45">
        <f t="shared" si="1"/>
        <v>103.64854802680566</v>
      </c>
      <c r="G60" s="109"/>
    </row>
    <row r="61" spans="1:7" ht="13.5">
      <c r="A61" s="108">
        <v>8</v>
      </c>
      <c r="B61" s="192" t="s">
        <v>135</v>
      </c>
      <c r="C61" s="9">
        <v>1312</v>
      </c>
      <c r="D61" s="9">
        <v>1088</v>
      </c>
      <c r="E61" s="123">
        <v>96.3</v>
      </c>
      <c r="F61" s="45">
        <f t="shared" si="1"/>
        <v>120.58823529411764</v>
      </c>
      <c r="G61" s="109"/>
    </row>
    <row r="62" spans="1:7" ht="13.5">
      <c r="A62" s="108">
        <v>9</v>
      </c>
      <c r="B62" s="192" t="s">
        <v>201</v>
      </c>
      <c r="C62" s="9">
        <v>1178</v>
      </c>
      <c r="D62" s="9">
        <v>1786</v>
      </c>
      <c r="E62" s="123">
        <v>59.3</v>
      </c>
      <c r="F62" s="45">
        <f t="shared" si="1"/>
        <v>65.95744680851064</v>
      </c>
      <c r="G62" s="109"/>
    </row>
    <row r="63" spans="1:7" ht="14.25" thickBot="1">
      <c r="A63" s="110">
        <v>10</v>
      </c>
      <c r="B63" s="193" t="s">
        <v>255</v>
      </c>
      <c r="C63" s="111">
        <v>504</v>
      </c>
      <c r="D63" s="111">
        <v>571</v>
      </c>
      <c r="E63" s="124">
        <v>112.2</v>
      </c>
      <c r="F63" s="45">
        <f t="shared" si="1"/>
        <v>88.2661996497373</v>
      </c>
      <c r="G63" s="112"/>
    </row>
    <row r="64" spans="1:7" ht="14.25" thickBot="1">
      <c r="A64" s="93"/>
      <c r="B64" s="94" t="s">
        <v>82</v>
      </c>
      <c r="C64" s="95">
        <v>41355</v>
      </c>
      <c r="D64" s="95">
        <v>52064</v>
      </c>
      <c r="E64" s="96">
        <v>118.8</v>
      </c>
      <c r="F64" s="120">
        <f t="shared" si="1"/>
        <v>79.4310848186847</v>
      </c>
      <c r="G64" s="137">
        <v>177.4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5" t="s">
        <v>61</v>
      </c>
      <c r="B20" s="106" t="s">
        <v>62</v>
      </c>
      <c r="C20" s="87" t="s">
        <v>227</v>
      </c>
      <c r="D20" s="87" t="s">
        <v>173</v>
      </c>
      <c r="E20" s="106" t="s">
        <v>55</v>
      </c>
      <c r="F20" s="106" t="s">
        <v>63</v>
      </c>
      <c r="G20" s="107" t="s">
        <v>85</v>
      </c>
    </row>
    <row r="21" spans="1:7" ht="13.5">
      <c r="A21" s="108">
        <v>1</v>
      </c>
      <c r="B21" s="191" t="s">
        <v>134</v>
      </c>
      <c r="C21" s="9">
        <v>36203</v>
      </c>
      <c r="D21" s="9">
        <v>28162</v>
      </c>
      <c r="E21" s="123">
        <v>98.3</v>
      </c>
      <c r="F21" s="45">
        <f aca="true" t="shared" si="0" ref="F21:F31">SUM(C21/D21*100)</f>
        <v>128.55265961224345</v>
      </c>
      <c r="G21" s="109"/>
    </row>
    <row r="22" spans="1:7" ht="13.5">
      <c r="A22" s="108">
        <v>2</v>
      </c>
      <c r="B22" s="191" t="s">
        <v>78</v>
      </c>
      <c r="C22" s="9">
        <v>17256</v>
      </c>
      <c r="D22" s="9">
        <v>17421</v>
      </c>
      <c r="E22" s="123">
        <v>104.2</v>
      </c>
      <c r="F22" s="45">
        <f t="shared" si="0"/>
        <v>99.05286722920613</v>
      </c>
      <c r="G22" s="109"/>
    </row>
    <row r="23" spans="1:7" ht="13.5" customHeight="1">
      <c r="A23" s="108">
        <v>3</v>
      </c>
      <c r="B23" s="191" t="s">
        <v>124</v>
      </c>
      <c r="C23" s="9">
        <v>8797</v>
      </c>
      <c r="D23" s="9">
        <v>11790</v>
      </c>
      <c r="E23" s="123">
        <v>94.8</v>
      </c>
      <c r="F23" s="45">
        <f t="shared" si="0"/>
        <v>74.61407972858355</v>
      </c>
      <c r="G23" s="109"/>
    </row>
    <row r="24" spans="1:7" ht="13.5" customHeight="1">
      <c r="A24" s="108">
        <v>4</v>
      </c>
      <c r="B24" s="192" t="s">
        <v>206</v>
      </c>
      <c r="C24" s="9">
        <v>7945</v>
      </c>
      <c r="D24" s="9">
        <v>9900</v>
      </c>
      <c r="E24" s="123">
        <v>99.4</v>
      </c>
      <c r="F24" s="45">
        <f t="shared" si="0"/>
        <v>80.25252525252526</v>
      </c>
      <c r="G24" s="109"/>
    </row>
    <row r="25" spans="1:7" ht="13.5" customHeight="1">
      <c r="A25" s="108">
        <v>5</v>
      </c>
      <c r="B25" s="192" t="s">
        <v>205</v>
      </c>
      <c r="C25" s="9">
        <v>7847</v>
      </c>
      <c r="D25" s="9">
        <v>8270</v>
      </c>
      <c r="E25" s="123">
        <v>99.1</v>
      </c>
      <c r="F25" s="45">
        <f t="shared" si="0"/>
        <v>94.88512696493349</v>
      </c>
      <c r="G25" s="109"/>
    </row>
    <row r="26" spans="1:7" ht="13.5" customHeight="1">
      <c r="A26" s="108">
        <v>6</v>
      </c>
      <c r="B26" s="192" t="s">
        <v>214</v>
      </c>
      <c r="C26" s="9">
        <v>6646</v>
      </c>
      <c r="D26" s="9">
        <v>5756</v>
      </c>
      <c r="E26" s="123">
        <v>87.1</v>
      </c>
      <c r="F26" s="45">
        <f t="shared" si="0"/>
        <v>115.46212647671994</v>
      </c>
      <c r="G26" s="109"/>
    </row>
    <row r="27" spans="1:7" ht="13.5" customHeight="1">
      <c r="A27" s="108">
        <v>7</v>
      </c>
      <c r="B27" s="192" t="s">
        <v>207</v>
      </c>
      <c r="C27" s="9">
        <v>5912</v>
      </c>
      <c r="D27" s="9">
        <v>6591</v>
      </c>
      <c r="E27" s="123">
        <v>89.7</v>
      </c>
      <c r="F27" s="45">
        <f t="shared" si="0"/>
        <v>89.69807313002579</v>
      </c>
      <c r="G27" s="109"/>
    </row>
    <row r="28" spans="1:7" ht="13.5" customHeight="1">
      <c r="A28" s="108">
        <v>8</v>
      </c>
      <c r="B28" s="192" t="s">
        <v>130</v>
      </c>
      <c r="C28" s="9">
        <v>5045</v>
      </c>
      <c r="D28" s="9">
        <v>5015</v>
      </c>
      <c r="E28" s="123">
        <v>108.1</v>
      </c>
      <c r="F28" s="45">
        <f t="shared" si="0"/>
        <v>100.59820538384845</v>
      </c>
      <c r="G28" s="109"/>
    </row>
    <row r="29" spans="1:7" ht="13.5" customHeight="1">
      <c r="A29" s="108">
        <v>9</v>
      </c>
      <c r="B29" s="192" t="s">
        <v>137</v>
      </c>
      <c r="C29" s="114">
        <v>3865</v>
      </c>
      <c r="D29" s="114">
        <v>3204</v>
      </c>
      <c r="E29" s="126">
        <v>93.7</v>
      </c>
      <c r="F29" s="45">
        <f t="shared" si="0"/>
        <v>120.63046192259674</v>
      </c>
      <c r="G29" s="109"/>
    </row>
    <row r="30" spans="1:7" ht="13.5" customHeight="1" thickBot="1">
      <c r="A30" s="113">
        <v>10</v>
      </c>
      <c r="B30" s="192" t="s">
        <v>209</v>
      </c>
      <c r="C30" s="114">
        <v>3836</v>
      </c>
      <c r="D30" s="114">
        <v>2877</v>
      </c>
      <c r="E30" s="126">
        <v>111.1</v>
      </c>
      <c r="F30" s="115">
        <f t="shared" si="0"/>
        <v>133.33333333333331</v>
      </c>
      <c r="G30" s="117"/>
    </row>
    <row r="31" spans="1:7" ht="13.5" customHeight="1" thickBot="1">
      <c r="A31" s="93"/>
      <c r="B31" s="94" t="s">
        <v>88</v>
      </c>
      <c r="C31" s="95">
        <v>119849</v>
      </c>
      <c r="D31" s="95">
        <v>119909</v>
      </c>
      <c r="E31" s="96">
        <v>98.4</v>
      </c>
      <c r="F31" s="120">
        <f t="shared" si="0"/>
        <v>99.94996205455804</v>
      </c>
      <c r="G31" s="122">
        <v>108.9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5" t="s">
        <v>61</v>
      </c>
      <c r="B53" s="106" t="s">
        <v>62</v>
      </c>
      <c r="C53" s="87" t="s">
        <v>227</v>
      </c>
      <c r="D53" s="87" t="s">
        <v>173</v>
      </c>
      <c r="E53" s="106" t="s">
        <v>55</v>
      </c>
      <c r="F53" s="106" t="s">
        <v>63</v>
      </c>
      <c r="G53" s="107" t="s">
        <v>87</v>
      </c>
    </row>
    <row r="54" spans="1:7" ht="13.5">
      <c r="A54" s="108">
        <v>1</v>
      </c>
      <c r="B54" s="191" t="s">
        <v>132</v>
      </c>
      <c r="C54" s="6">
        <v>39601</v>
      </c>
      <c r="D54" s="9">
        <v>27595</v>
      </c>
      <c r="E54" s="45">
        <v>126.7</v>
      </c>
      <c r="F54" s="45">
        <f aca="true" t="shared" si="1" ref="F54:F64">SUM(C54/D54*100)</f>
        <v>143.5078818626563</v>
      </c>
      <c r="G54" s="109"/>
    </row>
    <row r="55" spans="1:7" ht="13.5">
      <c r="A55" s="108">
        <v>2</v>
      </c>
      <c r="B55" s="191" t="s">
        <v>136</v>
      </c>
      <c r="C55" s="6">
        <v>22243</v>
      </c>
      <c r="D55" s="9">
        <v>19619</v>
      </c>
      <c r="E55" s="45">
        <v>96.9</v>
      </c>
      <c r="F55" s="45">
        <f t="shared" si="1"/>
        <v>113.37478974463531</v>
      </c>
      <c r="G55" s="109"/>
    </row>
    <row r="56" spans="1:7" ht="13.5">
      <c r="A56" s="108">
        <v>3</v>
      </c>
      <c r="B56" s="191" t="s">
        <v>198</v>
      </c>
      <c r="C56" s="6">
        <v>21095</v>
      </c>
      <c r="D56" s="9">
        <v>20673</v>
      </c>
      <c r="E56" s="45">
        <v>100.7</v>
      </c>
      <c r="F56" s="45">
        <f t="shared" si="1"/>
        <v>102.04130992115319</v>
      </c>
      <c r="G56" s="109"/>
    </row>
    <row r="57" spans="1:7" ht="13.5">
      <c r="A57" s="108">
        <v>4</v>
      </c>
      <c r="B57" s="7" t="s">
        <v>218</v>
      </c>
      <c r="C57" s="6">
        <v>16220</v>
      </c>
      <c r="D57" s="9">
        <v>16184</v>
      </c>
      <c r="E57" s="45">
        <v>107.4</v>
      </c>
      <c r="F57" s="45">
        <f t="shared" si="1"/>
        <v>100.22244191794366</v>
      </c>
      <c r="G57" s="109"/>
    </row>
    <row r="58" spans="1:7" ht="13.5">
      <c r="A58" s="108">
        <v>5</v>
      </c>
      <c r="B58" s="192" t="s">
        <v>202</v>
      </c>
      <c r="C58" s="6">
        <v>14788</v>
      </c>
      <c r="D58" s="9">
        <v>17973</v>
      </c>
      <c r="E58" s="45">
        <v>97</v>
      </c>
      <c r="F58" s="45">
        <f t="shared" si="1"/>
        <v>82.27897401658043</v>
      </c>
      <c r="G58" s="109"/>
    </row>
    <row r="59" spans="1:7" ht="13.5">
      <c r="A59" s="108">
        <v>6</v>
      </c>
      <c r="B59" s="192" t="s">
        <v>206</v>
      </c>
      <c r="C59" s="6">
        <v>14054</v>
      </c>
      <c r="D59" s="9">
        <v>11198</v>
      </c>
      <c r="E59" s="45">
        <v>93.2</v>
      </c>
      <c r="F59" s="45">
        <f t="shared" si="1"/>
        <v>125.50455438471155</v>
      </c>
      <c r="G59" s="109"/>
    </row>
    <row r="60" spans="1:7" ht="13.5">
      <c r="A60" s="108">
        <v>7</v>
      </c>
      <c r="B60" s="192" t="s">
        <v>208</v>
      </c>
      <c r="C60" s="6">
        <v>14031</v>
      </c>
      <c r="D60" s="9">
        <v>16660</v>
      </c>
      <c r="E60" s="45">
        <v>99.5</v>
      </c>
      <c r="F60" s="45">
        <f t="shared" si="1"/>
        <v>84.21968787515006</v>
      </c>
      <c r="G60" s="109"/>
    </row>
    <row r="61" spans="1:7" ht="13.5">
      <c r="A61" s="108">
        <v>8</v>
      </c>
      <c r="B61" s="192" t="s">
        <v>215</v>
      </c>
      <c r="C61" s="6">
        <v>13330</v>
      </c>
      <c r="D61" s="9">
        <v>12646</v>
      </c>
      <c r="E61" s="45">
        <v>99.6</v>
      </c>
      <c r="F61" s="45">
        <f t="shared" si="1"/>
        <v>105.40882492487744</v>
      </c>
      <c r="G61" s="109"/>
    </row>
    <row r="62" spans="1:7" ht="13.5">
      <c r="A62" s="108">
        <v>9</v>
      </c>
      <c r="B62" s="192" t="s">
        <v>209</v>
      </c>
      <c r="C62" s="125">
        <v>11817</v>
      </c>
      <c r="D62" s="114">
        <v>13168</v>
      </c>
      <c r="E62" s="115">
        <v>96.9</v>
      </c>
      <c r="F62" s="45">
        <f t="shared" si="1"/>
        <v>89.7402794653706</v>
      </c>
      <c r="G62" s="109"/>
    </row>
    <row r="63" spans="1:7" ht="14.25" thickBot="1">
      <c r="A63" s="113">
        <v>10</v>
      </c>
      <c r="B63" s="192" t="s">
        <v>221</v>
      </c>
      <c r="C63" s="125">
        <v>9008</v>
      </c>
      <c r="D63" s="114">
        <v>7555</v>
      </c>
      <c r="E63" s="115">
        <v>145.6</v>
      </c>
      <c r="F63" s="115">
        <f t="shared" si="1"/>
        <v>119.23229649238915</v>
      </c>
      <c r="G63" s="117"/>
    </row>
    <row r="64" spans="1:7" ht="14.25" thickBot="1">
      <c r="A64" s="93"/>
      <c r="B64" s="94" t="s">
        <v>84</v>
      </c>
      <c r="C64" s="95">
        <v>217407</v>
      </c>
      <c r="D64" s="95">
        <v>205169</v>
      </c>
      <c r="E64" s="98">
        <v>105.7</v>
      </c>
      <c r="F64" s="120">
        <f t="shared" si="1"/>
        <v>105.96483874269505</v>
      </c>
      <c r="G64" s="137">
        <v>76.2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72" t="s">
        <v>167</v>
      </c>
      <c r="C16" s="272" t="s">
        <v>168</v>
      </c>
      <c r="D16" s="272" t="s">
        <v>169</v>
      </c>
      <c r="E16" s="272" t="s">
        <v>141</v>
      </c>
      <c r="F16" s="272" t="s">
        <v>142</v>
      </c>
      <c r="G16" s="272" t="s">
        <v>143</v>
      </c>
      <c r="H16" s="272" t="s">
        <v>144</v>
      </c>
      <c r="I16" s="272" t="s">
        <v>145</v>
      </c>
      <c r="J16" s="272" t="s">
        <v>146</v>
      </c>
      <c r="K16" s="272" t="s">
        <v>147</v>
      </c>
      <c r="L16" s="272" t="s">
        <v>148</v>
      </c>
      <c r="M16" s="272" t="s">
        <v>149</v>
      </c>
      <c r="N16" s="1"/>
    </row>
    <row r="17" spans="1:27" ht="10.5" customHeight="1">
      <c r="A17" s="10" t="s">
        <v>170</v>
      </c>
      <c r="B17" s="269">
        <v>73.5</v>
      </c>
      <c r="C17" s="269">
        <v>74.3</v>
      </c>
      <c r="D17" s="269">
        <v>75.7</v>
      </c>
      <c r="E17" s="269">
        <v>85.3</v>
      </c>
      <c r="F17" s="269">
        <v>83.2</v>
      </c>
      <c r="G17" s="269">
        <v>89.6</v>
      </c>
      <c r="H17" s="269">
        <v>94.5</v>
      </c>
      <c r="I17" s="269">
        <v>77.2</v>
      </c>
      <c r="J17" s="269">
        <v>90.5</v>
      </c>
      <c r="K17" s="269">
        <v>97.3</v>
      </c>
      <c r="L17" s="269">
        <v>96.3</v>
      </c>
      <c r="M17" s="269">
        <v>78.9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171</v>
      </c>
      <c r="B18" s="269">
        <v>92.9</v>
      </c>
      <c r="C18" s="269">
        <v>77.4</v>
      </c>
      <c r="D18" s="269">
        <v>75.4</v>
      </c>
      <c r="E18" s="269">
        <v>75.8</v>
      </c>
      <c r="F18" s="269">
        <v>74.4</v>
      </c>
      <c r="G18" s="269">
        <v>77.7</v>
      </c>
      <c r="H18" s="269">
        <v>80.3</v>
      </c>
      <c r="I18" s="269">
        <v>77.2</v>
      </c>
      <c r="J18" s="269">
        <v>77.5</v>
      </c>
      <c r="K18" s="269">
        <v>77.1</v>
      </c>
      <c r="L18" s="269">
        <v>73.5</v>
      </c>
      <c r="M18" s="269">
        <v>66.6</v>
      </c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"/>
      <c r="AA18" s="1"/>
    </row>
    <row r="19" spans="1:27" ht="10.5" customHeight="1">
      <c r="A19" s="10" t="s">
        <v>172</v>
      </c>
      <c r="B19" s="269">
        <v>67.1</v>
      </c>
      <c r="C19" s="269">
        <v>69</v>
      </c>
      <c r="D19" s="269">
        <v>71.2</v>
      </c>
      <c r="E19" s="269">
        <v>73.2</v>
      </c>
      <c r="F19" s="269">
        <v>72</v>
      </c>
      <c r="G19" s="269">
        <v>72.6</v>
      </c>
      <c r="H19" s="269">
        <v>78.1</v>
      </c>
      <c r="I19" s="269">
        <v>80</v>
      </c>
      <c r="J19" s="269">
        <v>75.3</v>
      </c>
      <c r="K19" s="269">
        <v>77.7</v>
      </c>
      <c r="L19" s="269">
        <v>79.8</v>
      </c>
      <c r="M19" s="269">
        <v>73.4</v>
      </c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1"/>
      <c r="AA19" s="1"/>
    </row>
    <row r="20" spans="1:27" ht="10.5" customHeight="1">
      <c r="A20" s="10" t="s">
        <v>173</v>
      </c>
      <c r="B20" s="269">
        <v>71.6</v>
      </c>
      <c r="C20" s="269">
        <v>76.8</v>
      </c>
      <c r="D20" s="269">
        <v>80.9</v>
      </c>
      <c r="E20" s="269">
        <v>79.2</v>
      </c>
      <c r="F20" s="269">
        <v>79.8</v>
      </c>
      <c r="G20" s="269">
        <v>79.2</v>
      </c>
      <c r="H20" s="269">
        <v>80.8</v>
      </c>
      <c r="I20" s="269">
        <v>83.9</v>
      </c>
      <c r="J20" s="269">
        <v>84.2</v>
      </c>
      <c r="K20" s="269">
        <v>84.4</v>
      </c>
      <c r="L20" s="269">
        <v>83.6</v>
      </c>
      <c r="M20" s="269">
        <v>71.9</v>
      </c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1"/>
      <c r="AA20" s="1"/>
    </row>
    <row r="21" spans="1:27" ht="10.5" customHeight="1">
      <c r="A21" s="10" t="s">
        <v>227</v>
      </c>
      <c r="B21" s="269">
        <v>69.7</v>
      </c>
      <c r="C21" s="269">
        <v>79.8</v>
      </c>
      <c r="D21" s="269">
        <v>89.3</v>
      </c>
      <c r="E21" s="269">
        <v>81</v>
      </c>
      <c r="F21" s="269"/>
      <c r="G21" s="269"/>
      <c r="H21" s="269"/>
      <c r="I21" s="269"/>
      <c r="J21" s="269"/>
      <c r="K21" s="269"/>
      <c r="L21" s="269"/>
      <c r="M21" s="269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1"/>
      <c r="AA22" s="1"/>
    </row>
    <row r="23" spans="14:27" ht="9.75" customHeight="1"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1"/>
      <c r="AA23" s="1"/>
    </row>
    <row r="24" spans="1:13" ht="13.5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</row>
    <row r="28" ht="13.5">
      <c r="O28" s="277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72" t="s">
        <v>167</v>
      </c>
      <c r="C41" s="272" t="s">
        <v>168</v>
      </c>
      <c r="D41" s="272" t="s">
        <v>169</v>
      </c>
      <c r="E41" s="272" t="s">
        <v>141</v>
      </c>
      <c r="F41" s="272" t="s">
        <v>142</v>
      </c>
      <c r="G41" s="272" t="s">
        <v>143</v>
      </c>
      <c r="H41" s="272" t="s">
        <v>144</v>
      </c>
      <c r="I41" s="272" t="s">
        <v>145</v>
      </c>
      <c r="J41" s="272" t="s">
        <v>146</v>
      </c>
      <c r="K41" s="272" t="s">
        <v>147</v>
      </c>
      <c r="L41" s="272" t="s">
        <v>148</v>
      </c>
      <c r="M41" s="272" t="s">
        <v>149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170</v>
      </c>
      <c r="B42" s="278">
        <v>96.9</v>
      </c>
      <c r="C42" s="278">
        <v>96.4</v>
      </c>
      <c r="D42" s="278">
        <v>90.1</v>
      </c>
      <c r="E42" s="278">
        <v>101.5</v>
      </c>
      <c r="F42" s="278">
        <v>106.8</v>
      </c>
      <c r="G42" s="278">
        <v>110.7</v>
      </c>
      <c r="H42" s="278">
        <v>103.8</v>
      </c>
      <c r="I42" s="278">
        <v>105.9</v>
      </c>
      <c r="J42" s="278">
        <v>95.9</v>
      </c>
      <c r="K42" s="278">
        <v>92.5</v>
      </c>
      <c r="L42" s="278">
        <v>100.7</v>
      </c>
      <c r="M42" s="278">
        <v>94.6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171</v>
      </c>
      <c r="B43" s="278">
        <v>109.6</v>
      </c>
      <c r="C43" s="278">
        <v>91.7</v>
      </c>
      <c r="D43" s="278">
        <v>85.7</v>
      </c>
      <c r="E43" s="278">
        <v>88.7</v>
      </c>
      <c r="F43" s="278">
        <v>89.8</v>
      </c>
      <c r="G43" s="278">
        <v>91.4</v>
      </c>
      <c r="H43" s="278">
        <v>87.6</v>
      </c>
      <c r="I43" s="278">
        <v>85.8</v>
      </c>
      <c r="J43" s="278">
        <v>84.7</v>
      </c>
      <c r="K43" s="278">
        <v>90.7</v>
      </c>
      <c r="L43" s="278">
        <v>91.4</v>
      </c>
      <c r="M43" s="278">
        <v>87.4</v>
      </c>
      <c r="N43" s="25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</row>
    <row r="44" spans="1:26" ht="10.5" customHeight="1">
      <c r="A44" s="10" t="s">
        <v>172</v>
      </c>
      <c r="B44" s="278">
        <v>91.1</v>
      </c>
      <c r="C44" s="278">
        <v>91.1</v>
      </c>
      <c r="D44" s="278">
        <v>91.1</v>
      </c>
      <c r="E44" s="278">
        <v>90.6</v>
      </c>
      <c r="F44" s="278">
        <v>95.7</v>
      </c>
      <c r="G44" s="278">
        <v>90</v>
      </c>
      <c r="H44" s="278">
        <v>92.4</v>
      </c>
      <c r="I44" s="278">
        <v>93.7</v>
      </c>
      <c r="J44" s="278">
        <v>85.5</v>
      </c>
      <c r="K44" s="278">
        <v>88.9</v>
      </c>
      <c r="L44" s="278">
        <v>90.9</v>
      </c>
      <c r="M44" s="278">
        <v>84</v>
      </c>
      <c r="N44" s="25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</row>
    <row r="45" spans="1:26" ht="10.5" customHeight="1">
      <c r="A45" s="10" t="s">
        <v>163</v>
      </c>
      <c r="B45" s="278">
        <v>85.3</v>
      </c>
      <c r="C45" s="278">
        <v>84.2</v>
      </c>
      <c r="D45" s="278">
        <v>80.9</v>
      </c>
      <c r="E45" s="278">
        <v>82.2</v>
      </c>
      <c r="F45" s="278">
        <v>91.4</v>
      </c>
      <c r="G45" s="278">
        <v>87.2</v>
      </c>
      <c r="H45" s="278">
        <v>87.8</v>
      </c>
      <c r="I45" s="278">
        <v>91</v>
      </c>
      <c r="J45" s="278">
        <v>92.4</v>
      </c>
      <c r="K45" s="278">
        <v>97</v>
      </c>
      <c r="L45" s="278">
        <v>97.1</v>
      </c>
      <c r="M45" s="278">
        <v>90.7</v>
      </c>
      <c r="N45" s="25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</row>
    <row r="46" spans="1:26" ht="10.5" customHeight="1">
      <c r="A46" s="10" t="s">
        <v>227</v>
      </c>
      <c r="B46" s="278">
        <v>92.5</v>
      </c>
      <c r="C46" s="278">
        <v>96.7</v>
      </c>
      <c r="D46" s="278">
        <v>92.6</v>
      </c>
      <c r="E46" s="278">
        <v>92.4</v>
      </c>
      <c r="F46" s="278"/>
      <c r="G46" s="278"/>
      <c r="H46" s="278"/>
      <c r="I46" s="278"/>
      <c r="J46" s="278"/>
      <c r="K46" s="278"/>
      <c r="L46" s="278"/>
      <c r="M46" s="278"/>
      <c r="N46" s="25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</row>
    <row r="47" spans="14:26" ht="10.5" customHeight="1">
      <c r="N47" s="25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</row>
    <row r="48" spans="14:26" ht="10.5" customHeight="1">
      <c r="N48" s="25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72" t="s">
        <v>167</v>
      </c>
      <c r="C65" s="272" t="s">
        <v>168</v>
      </c>
      <c r="D65" s="272" t="s">
        <v>169</v>
      </c>
      <c r="E65" s="272" t="s">
        <v>141</v>
      </c>
      <c r="F65" s="272" t="s">
        <v>142</v>
      </c>
      <c r="G65" s="272" t="s">
        <v>143</v>
      </c>
      <c r="H65" s="272" t="s">
        <v>144</v>
      </c>
      <c r="I65" s="272" t="s">
        <v>145</v>
      </c>
      <c r="J65" s="272" t="s">
        <v>146</v>
      </c>
      <c r="K65" s="272" t="s">
        <v>147</v>
      </c>
      <c r="L65" s="272" t="s">
        <v>148</v>
      </c>
      <c r="M65" s="272" t="s">
        <v>149</v>
      </c>
    </row>
    <row r="66" spans="1:13" ht="10.5" customHeight="1">
      <c r="A66" s="10" t="s">
        <v>170</v>
      </c>
      <c r="B66" s="269">
        <v>75.9</v>
      </c>
      <c r="C66" s="269">
        <v>77.1</v>
      </c>
      <c r="D66" s="269">
        <v>84.6</v>
      </c>
      <c r="E66" s="269">
        <v>83</v>
      </c>
      <c r="F66" s="269">
        <v>77.3</v>
      </c>
      <c r="G66" s="269">
        <v>80.6</v>
      </c>
      <c r="H66" s="269">
        <v>91.3</v>
      </c>
      <c r="I66" s="269">
        <v>72.6</v>
      </c>
      <c r="J66" s="269">
        <v>94.7</v>
      </c>
      <c r="K66" s="269">
        <v>105.1</v>
      </c>
      <c r="L66" s="269">
        <v>95.5</v>
      </c>
      <c r="M66" s="269">
        <v>84</v>
      </c>
    </row>
    <row r="67" spans="1:26" ht="10.5" customHeight="1">
      <c r="A67" s="10" t="s">
        <v>171</v>
      </c>
      <c r="B67" s="269">
        <v>83.6</v>
      </c>
      <c r="C67" s="269">
        <v>85.7</v>
      </c>
      <c r="D67" s="269">
        <v>88.4</v>
      </c>
      <c r="E67" s="269">
        <v>85.2</v>
      </c>
      <c r="F67" s="269">
        <v>82.7</v>
      </c>
      <c r="G67" s="269">
        <v>84.9</v>
      </c>
      <c r="H67" s="269">
        <v>91.8</v>
      </c>
      <c r="I67" s="269">
        <v>90.1</v>
      </c>
      <c r="J67" s="269">
        <v>91.5</v>
      </c>
      <c r="K67" s="269">
        <v>84.5</v>
      </c>
      <c r="L67" s="269">
        <v>80.3</v>
      </c>
      <c r="M67" s="269">
        <v>76.7</v>
      </c>
      <c r="N67" s="25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</row>
    <row r="68" spans="1:26" ht="10.5" customHeight="1">
      <c r="A68" s="10" t="s">
        <v>172</v>
      </c>
      <c r="B68" s="269">
        <v>73.1</v>
      </c>
      <c r="C68" s="269">
        <v>75.7</v>
      </c>
      <c r="D68" s="269">
        <v>78.1</v>
      </c>
      <c r="E68" s="269">
        <v>80.8</v>
      </c>
      <c r="F68" s="269">
        <v>74.5</v>
      </c>
      <c r="G68" s="269">
        <v>81.3</v>
      </c>
      <c r="H68" s="269">
        <v>84.2</v>
      </c>
      <c r="I68" s="269">
        <v>85.2</v>
      </c>
      <c r="J68" s="269">
        <v>88.5</v>
      </c>
      <c r="K68" s="269">
        <v>87.1</v>
      </c>
      <c r="L68" s="269">
        <v>87.6</v>
      </c>
      <c r="M68" s="269">
        <v>87.8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173</v>
      </c>
      <c r="B69" s="269">
        <v>83.9</v>
      </c>
      <c r="C69" s="269">
        <v>91.2</v>
      </c>
      <c r="D69" s="269">
        <v>100</v>
      </c>
      <c r="E69" s="269">
        <v>96.4</v>
      </c>
      <c r="F69" s="269">
        <v>86.6</v>
      </c>
      <c r="G69" s="269">
        <v>91.1</v>
      </c>
      <c r="H69" s="269">
        <v>92</v>
      </c>
      <c r="I69" s="269">
        <v>92.1</v>
      </c>
      <c r="J69" s="269">
        <v>91.1</v>
      </c>
      <c r="K69" s="269">
        <v>86.7</v>
      </c>
      <c r="L69" s="269">
        <v>86.1</v>
      </c>
      <c r="M69" s="269">
        <v>80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227</v>
      </c>
      <c r="B70" s="269">
        <v>75.1</v>
      </c>
      <c r="C70" s="269">
        <v>82.1</v>
      </c>
      <c r="D70" s="269">
        <v>96.7</v>
      </c>
      <c r="E70" s="269">
        <v>87.7</v>
      </c>
      <c r="F70" s="269"/>
      <c r="G70" s="269"/>
      <c r="H70" s="269"/>
      <c r="I70" s="269"/>
      <c r="J70" s="269"/>
      <c r="K70" s="269"/>
      <c r="L70" s="269"/>
      <c r="M70" s="269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75"/>
      <c r="C72" s="275"/>
      <c r="D72" s="275"/>
      <c r="E72" s="275"/>
      <c r="F72" s="275"/>
      <c r="G72" s="279"/>
      <c r="H72" s="275"/>
      <c r="I72" s="275"/>
      <c r="J72" s="275"/>
      <c r="K72" s="275"/>
      <c r="L72" s="275"/>
      <c r="M72" s="27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76" customWidth="1"/>
    <col min="25" max="26" width="7.625" style="0" customWidth="1"/>
  </cols>
  <sheetData>
    <row r="1" spans="1:29" ht="13.5">
      <c r="A1" s="25"/>
      <c r="B1" s="280"/>
      <c r="C1" s="263"/>
      <c r="D1" s="263"/>
      <c r="E1" s="263"/>
      <c r="F1" s="263"/>
      <c r="G1" s="263"/>
      <c r="H1" s="263"/>
      <c r="I1" s="263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63"/>
      <c r="C2" s="263"/>
      <c r="D2" s="263"/>
      <c r="E2" s="263"/>
      <c r="F2" s="263"/>
      <c r="G2" s="263"/>
      <c r="H2" s="263"/>
      <c r="I2" s="263"/>
      <c r="J2" s="1"/>
      <c r="L2" s="66"/>
      <c r="M2" s="281"/>
      <c r="N2" s="66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1"/>
      <c r="AB2" s="1"/>
      <c r="AC2" s="1"/>
    </row>
    <row r="3" spans="1:29" ht="13.5">
      <c r="A3" s="25"/>
      <c r="B3" s="263"/>
      <c r="C3" s="263"/>
      <c r="D3" s="263"/>
      <c r="E3" s="263"/>
      <c r="F3" s="263"/>
      <c r="G3" s="263"/>
      <c r="H3" s="263"/>
      <c r="I3" s="263"/>
      <c r="J3" s="1"/>
      <c r="L3" s="66"/>
      <c r="M3" s="281"/>
      <c r="N3" s="66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1"/>
      <c r="AB3" s="1"/>
      <c r="AC3" s="1"/>
    </row>
    <row r="4" spans="1:29" ht="13.5">
      <c r="A4" s="25"/>
      <c r="B4" s="263"/>
      <c r="C4" s="263"/>
      <c r="D4" s="263"/>
      <c r="E4" s="263"/>
      <c r="F4" s="263"/>
      <c r="G4" s="263"/>
      <c r="H4" s="263"/>
      <c r="I4" s="263"/>
      <c r="J4" s="1"/>
      <c r="L4" s="66"/>
      <c r="M4" s="281"/>
      <c r="N4" s="66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1"/>
      <c r="AB4" s="1"/>
      <c r="AC4" s="1"/>
    </row>
    <row r="5" spans="1:29" ht="13.5">
      <c r="A5" s="25"/>
      <c r="B5" s="263"/>
      <c r="C5" s="263"/>
      <c r="D5" s="263"/>
      <c r="E5" s="263"/>
      <c r="F5" s="263"/>
      <c r="G5" s="263"/>
      <c r="H5" s="263"/>
      <c r="I5" s="263"/>
      <c r="J5" s="1"/>
      <c r="L5" s="66"/>
      <c r="M5" s="281"/>
      <c r="N5" s="66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1"/>
      <c r="AB5" s="1"/>
      <c r="AC5" s="1"/>
    </row>
    <row r="6" spans="10:29" ht="13.5">
      <c r="J6" s="1"/>
      <c r="L6" s="66"/>
      <c r="M6" s="281"/>
      <c r="N6" s="66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1"/>
      <c r="AB6" s="1"/>
      <c r="AC6" s="1"/>
    </row>
    <row r="7" spans="10:23" ht="13.5">
      <c r="J7" s="1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138</v>
      </c>
      <c r="C18" s="11" t="s">
        <v>139</v>
      </c>
      <c r="D18" s="11" t="s">
        <v>140</v>
      </c>
      <c r="E18" s="11" t="s">
        <v>141</v>
      </c>
      <c r="F18" s="11" t="s">
        <v>142</v>
      </c>
      <c r="G18" s="11" t="s">
        <v>143</v>
      </c>
      <c r="H18" s="11" t="s">
        <v>144</v>
      </c>
      <c r="I18" s="11" t="s">
        <v>145</v>
      </c>
      <c r="J18" s="11" t="s">
        <v>146</v>
      </c>
      <c r="K18" s="11" t="s">
        <v>147</v>
      </c>
      <c r="L18" s="11" t="s">
        <v>148</v>
      </c>
      <c r="M18" s="11" t="s">
        <v>149</v>
      </c>
    </row>
    <row r="19" spans="1:13" ht="10.5" customHeight="1">
      <c r="A19" s="10" t="s">
        <v>150</v>
      </c>
      <c r="B19" s="278">
        <v>15.3</v>
      </c>
      <c r="C19" s="278">
        <v>17</v>
      </c>
      <c r="D19" s="278">
        <v>17.8</v>
      </c>
      <c r="E19" s="278">
        <v>17</v>
      </c>
      <c r="F19" s="278">
        <v>18.2</v>
      </c>
      <c r="G19" s="278">
        <v>18.2</v>
      </c>
      <c r="H19" s="278">
        <v>16.2</v>
      </c>
      <c r="I19" s="278">
        <v>14.9</v>
      </c>
      <c r="J19" s="278">
        <v>17</v>
      </c>
      <c r="K19" s="278">
        <v>16</v>
      </c>
      <c r="L19" s="278">
        <v>15.8</v>
      </c>
      <c r="M19" s="278">
        <v>16.8</v>
      </c>
    </row>
    <row r="20" spans="1:13" ht="10.5" customHeight="1">
      <c r="A20" s="10" t="s">
        <v>166</v>
      </c>
      <c r="B20" s="278">
        <v>15.5</v>
      </c>
      <c r="C20" s="278">
        <v>17.7</v>
      </c>
      <c r="D20" s="278">
        <v>19.2</v>
      </c>
      <c r="E20" s="278">
        <v>19.4</v>
      </c>
      <c r="F20" s="278">
        <v>18.4</v>
      </c>
      <c r="G20" s="278">
        <v>18.2</v>
      </c>
      <c r="H20" s="278">
        <v>16.7</v>
      </c>
      <c r="I20" s="278">
        <v>17.2</v>
      </c>
      <c r="J20" s="278">
        <v>15.8</v>
      </c>
      <c r="K20" s="278">
        <v>18.6</v>
      </c>
      <c r="L20" s="278">
        <v>16.7</v>
      </c>
      <c r="M20" s="278">
        <v>16.5</v>
      </c>
    </row>
    <row r="21" spans="1:13" ht="10.5" customHeight="1">
      <c r="A21" s="10" t="s">
        <v>152</v>
      </c>
      <c r="B21" s="278">
        <v>15.9</v>
      </c>
      <c r="C21" s="278">
        <v>14.3</v>
      </c>
      <c r="D21" s="278">
        <v>15.2</v>
      </c>
      <c r="E21" s="278">
        <v>18.6</v>
      </c>
      <c r="F21" s="278">
        <v>17.4</v>
      </c>
      <c r="G21" s="278">
        <v>15.7</v>
      </c>
      <c r="H21" s="278">
        <v>15.4</v>
      </c>
      <c r="I21" s="278">
        <v>16</v>
      </c>
      <c r="J21" s="278">
        <v>16.5</v>
      </c>
      <c r="K21" s="278">
        <v>15</v>
      </c>
      <c r="L21" s="278">
        <v>14.9</v>
      </c>
      <c r="M21" s="278">
        <v>16.9</v>
      </c>
    </row>
    <row r="22" spans="1:13" ht="10.5" customHeight="1">
      <c r="A22" s="10" t="s">
        <v>163</v>
      </c>
      <c r="B22" s="278">
        <v>14.7</v>
      </c>
      <c r="C22" s="278">
        <v>15.2</v>
      </c>
      <c r="D22" s="278">
        <v>16.7</v>
      </c>
      <c r="E22" s="278">
        <v>15.9</v>
      </c>
      <c r="F22" s="278">
        <v>16.3</v>
      </c>
      <c r="G22" s="278">
        <v>16.4</v>
      </c>
      <c r="H22" s="278">
        <v>14.7</v>
      </c>
      <c r="I22" s="278">
        <v>16.5</v>
      </c>
      <c r="J22" s="278">
        <v>15.9</v>
      </c>
      <c r="K22" s="278">
        <v>18</v>
      </c>
      <c r="L22" s="278">
        <v>17.3</v>
      </c>
      <c r="M22" s="278">
        <v>15.7</v>
      </c>
    </row>
    <row r="23" spans="1:13" ht="10.5" customHeight="1">
      <c r="A23" s="10" t="s">
        <v>227</v>
      </c>
      <c r="B23" s="278">
        <v>15.3</v>
      </c>
      <c r="C23" s="278">
        <v>16</v>
      </c>
      <c r="D23" s="278">
        <v>17.8</v>
      </c>
      <c r="E23" s="278">
        <v>16.9</v>
      </c>
      <c r="F23" s="278"/>
      <c r="G23" s="278"/>
      <c r="H23" s="278"/>
      <c r="I23" s="278"/>
      <c r="J23" s="278"/>
      <c r="K23" s="278"/>
      <c r="L23" s="278"/>
      <c r="M23" s="278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138</v>
      </c>
      <c r="C42" s="11" t="s">
        <v>139</v>
      </c>
      <c r="D42" s="11" t="s">
        <v>140</v>
      </c>
      <c r="E42" s="11" t="s">
        <v>141</v>
      </c>
      <c r="F42" s="11" t="s">
        <v>142</v>
      </c>
      <c r="G42" s="11" t="s">
        <v>143</v>
      </c>
      <c r="H42" s="11" t="s">
        <v>144</v>
      </c>
      <c r="I42" s="11" t="s">
        <v>145</v>
      </c>
      <c r="J42" s="11" t="s">
        <v>146</v>
      </c>
      <c r="K42" s="11" t="s">
        <v>147</v>
      </c>
      <c r="L42" s="11" t="s">
        <v>148</v>
      </c>
      <c r="M42" s="11" t="s">
        <v>149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150</v>
      </c>
      <c r="B43" s="278">
        <v>24.2</v>
      </c>
      <c r="C43" s="278">
        <v>24.9</v>
      </c>
      <c r="D43" s="278">
        <v>25.1</v>
      </c>
      <c r="E43" s="278">
        <v>24.9</v>
      </c>
      <c r="F43" s="278">
        <v>26</v>
      </c>
      <c r="G43" s="278">
        <v>26.8</v>
      </c>
      <c r="H43" s="278">
        <v>25.6</v>
      </c>
      <c r="I43" s="278">
        <v>25.9</v>
      </c>
      <c r="J43" s="278">
        <v>25.6</v>
      </c>
      <c r="K43" s="278">
        <v>24.3</v>
      </c>
      <c r="L43" s="278">
        <v>24.3</v>
      </c>
      <c r="M43" s="278">
        <v>25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151</v>
      </c>
      <c r="B44" s="278">
        <v>25.3</v>
      </c>
      <c r="C44" s="278">
        <v>26.5</v>
      </c>
      <c r="D44" s="278">
        <v>25.8</v>
      </c>
      <c r="E44" s="278">
        <v>26.4</v>
      </c>
      <c r="F44" s="278">
        <v>28.1</v>
      </c>
      <c r="G44" s="278">
        <v>27.7</v>
      </c>
      <c r="H44" s="278">
        <v>26.5</v>
      </c>
      <c r="I44" s="278">
        <v>27.3</v>
      </c>
      <c r="J44" s="278">
        <v>24.8</v>
      </c>
      <c r="K44" s="278">
        <v>26.9</v>
      </c>
      <c r="L44" s="278">
        <v>26</v>
      </c>
      <c r="M44" s="278">
        <v>26.3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165</v>
      </c>
      <c r="B45" s="278">
        <v>26.9</v>
      </c>
      <c r="C45" s="278">
        <v>26.5</v>
      </c>
      <c r="D45" s="278">
        <v>23.4</v>
      </c>
      <c r="E45" s="278">
        <v>26.7</v>
      </c>
      <c r="F45" s="278">
        <v>28.9</v>
      </c>
      <c r="G45" s="278">
        <v>26.9</v>
      </c>
      <c r="H45" s="278">
        <v>26.2</v>
      </c>
      <c r="I45" s="278">
        <v>27.1</v>
      </c>
      <c r="J45" s="278">
        <v>27.7</v>
      </c>
      <c r="K45" s="278">
        <v>26.9</v>
      </c>
      <c r="L45" s="278">
        <v>25.5</v>
      </c>
      <c r="M45" s="278">
        <v>26.2</v>
      </c>
      <c r="N45" s="66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163</v>
      </c>
      <c r="B46" s="278">
        <v>25.9</v>
      </c>
      <c r="C46" s="278">
        <v>26.8</v>
      </c>
      <c r="D46" s="278">
        <v>27.1</v>
      </c>
      <c r="E46" s="278">
        <v>27</v>
      </c>
      <c r="F46" s="278">
        <v>28</v>
      </c>
      <c r="G46" s="278">
        <v>27.8</v>
      </c>
      <c r="H46" s="278">
        <v>26.4</v>
      </c>
      <c r="I46" s="278">
        <v>26.9</v>
      </c>
      <c r="J46" s="278">
        <v>27.1</v>
      </c>
      <c r="K46" s="278">
        <v>27.4</v>
      </c>
      <c r="L46" s="278">
        <v>27.2</v>
      </c>
      <c r="M46" s="278">
        <v>26.8</v>
      </c>
      <c r="N46" s="66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227</v>
      </c>
      <c r="B47" s="278">
        <v>27.3</v>
      </c>
      <c r="C47" s="278">
        <v>27.4</v>
      </c>
      <c r="D47" s="278">
        <v>27.8</v>
      </c>
      <c r="E47" s="278">
        <v>27.4</v>
      </c>
      <c r="F47" s="278"/>
      <c r="G47" s="278"/>
      <c r="H47" s="278"/>
      <c r="I47" s="278"/>
      <c r="J47" s="278"/>
      <c r="K47" s="278"/>
      <c r="L47" s="278"/>
      <c r="M47" s="278"/>
      <c r="N47" s="66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138</v>
      </c>
      <c r="C70" s="11" t="s">
        <v>139</v>
      </c>
      <c r="D70" s="11" t="s">
        <v>140</v>
      </c>
      <c r="E70" s="11" t="s">
        <v>141</v>
      </c>
      <c r="F70" s="11" t="s">
        <v>142</v>
      </c>
      <c r="G70" s="11" t="s">
        <v>143</v>
      </c>
      <c r="H70" s="11" t="s">
        <v>144</v>
      </c>
      <c r="I70" s="11" t="s">
        <v>145</v>
      </c>
      <c r="J70" s="11" t="s">
        <v>146</v>
      </c>
      <c r="K70" s="11" t="s">
        <v>147</v>
      </c>
      <c r="L70" s="11" t="s">
        <v>148</v>
      </c>
      <c r="M70" s="11" t="s">
        <v>149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150</v>
      </c>
      <c r="B71" s="269">
        <v>63.1</v>
      </c>
      <c r="C71" s="269">
        <v>68.2</v>
      </c>
      <c r="D71" s="269">
        <v>70.7</v>
      </c>
      <c r="E71" s="269">
        <v>68.6</v>
      </c>
      <c r="F71" s="269">
        <v>69.1</v>
      </c>
      <c r="G71" s="269">
        <v>67.4</v>
      </c>
      <c r="H71" s="269">
        <v>64.4</v>
      </c>
      <c r="I71" s="269">
        <v>57.1</v>
      </c>
      <c r="J71" s="269">
        <v>66.6</v>
      </c>
      <c r="K71" s="269">
        <v>66.9</v>
      </c>
      <c r="L71" s="269">
        <v>65.2</v>
      </c>
      <c r="M71" s="269">
        <v>67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174</v>
      </c>
      <c r="B72" s="269">
        <v>61.1</v>
      </c>
      <c r="C72" s="269">
        <v>65.9</v>
      </c>
      <c r="D72" s="269">
        <v>74.7</v>
      </c>
      <c r="E72" s="269">
        <v>73.1</v>
      </c>
      <c r="F72" s="269">
        <v>64.6</v>
      </c>
      <c r="G72" s="269">
        <v>66</v>
      </c>
      <c r="H72" s="269">
        <v>64.1</v>
      </c>
      <c r="I72" s="269">
        <v>62.5</v>
      </c>
      <c r="J72" s="269">
        <v>65.2</v>
      </c>
      <c r="K72" s="269">
        <v>67.9</v>
      </c>
      <c r="L72" s="269">
        <v>64.9</v>
      </c>
      <c r="M72" s="269">
        <v>62.7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172</v>
      </c>
      <c r="B73" s="269">
        <v>58.4</v>
      </c>
      <c r="C73" s="269">
        <v>54.2</v>
      </c>
      <c r="D73" s="269">
        <v>66.9</v>
      </c>
      <c r="E73" s="269">
        <v>67.7</v>
      </c>
      <c r="F73" s="269">
        <v>58.6</v>
      </c>
      <c r="G73" s="269">
        <v>59.8</v>
      </c>
      <c r="H73" s="269">
        <v>59.2</v>
      </c>
      <c r="I73" s="269">
        <v>58.5</v>
      </c>
      <c r="J73" s="269">
        <v>59.1</v>
      </c>
      <c r="K73" s="269">
        <v>56.2</v>
      </c>
      <c r="L73" s="269">
        <v>59.6</v>
      </c>
      <c r="M73" s="269">
        <v>63.9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163</v>
      </c>
      <c r="B74" s="269">
        <v>56.9</v>
      </c>
      <c r="C74" s="269">
        <v>55.9</v>
      </c>
      <c r="D74" s="269">
        <v>61.4</v>
      </c>
      <c r="E74" s="269">
        <v>59.1</v>
      </c>
      <c r="F74" s="269">
        <v>57.4</v>
      </c>
      <c r="G74" s="269">
        <v>59</v>
      </c>
      <c r="H74" s="269">
        <v>56.7</v>
      </c>
      <c r="I74" s="269">
        <v>61</v>
      </c>
      <c r="J74" s="269">
        <v>58.2</v>
      </c>
      <c r="K74" s="269">
        <v>65.4</v>
      </c>
      <c r="L74" s="269">
        <v>63.6</v>
      </c>
      <c r="M74" s="269">
        <v>58.7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227</v>
      </c>
      <c r="B75" s="269">
        <v>55.7</v>
      </c>
      <c r="C75" s="269">
        <v>58.1</v>
      </c>
      <c r="D75" s="269">
        <v>63.8</v>
      </c>
      <c r="E75" s="269">
        <v>61.8</v>
      </c>
      <c r="F75" s="269"/>
      <c r="G75" s="269"/>
      <c r="H75" s="269"/>
      <c r="I75" s="269"/>
      <c r="J75" s="269"/>
      <c r="K75" s="269"/>
      <c r="L75" s="269"/>
      <c r="M75" s="269"/>
    </row>
    <row r="76" spans="2:13" ht="9.75" customHeight="1">
      <c r="B76" s="275"/>
      <c r="C76" s="275"/>
      <c r="D76" s="275"/>
      <c r="E76" s="275"/>
      <c r="F76" s="275"/>
      <c r="G76" s="275"/>
      <c r="H76" s="275"/>
      <c r="I76" s="275"/>
      <c r="J76" s="275"/>
      <c r="K76" s="273"/>
      <c r="L76" s="275"/>
      <c r="M76" s="275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81"/>
      <c r="N4" s="66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81"/>
      <c r="N5" s="66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81"/>
      <c r="N6" s="66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81"/>
      <c r="N7" s="66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81"/>
      <c r="N8" s="66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1"/>
    </row>
    <row r="10" spans="12:27" ht="9.75" customHeight="1">
      <c r="L10" s="66"/>
      <c r="M10" s="6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1"/>
    </row>
    <row r="11" spans="12:27" ht="9.75" customHeight="1">
      <c r="L11" s="66"/>
      <c r="M11" s="6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1"/>
    </row>
    <row r="12" spans="12:27" ht="9.75" customHeight="1">
      <c r="L12" s="66"/>
      <c r="M12" s="6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1"/>
    </row>
    <row r="13" spans="12:27" ht="9.75" customHeight="1">
      <c r="L13" s="66"/>
      <c r="M13" s="6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81"/>
      <c r="AA15" s="1"/>
    </row>
    <row r="16" spans="12:27" ht="9.75" customHeight="1">
      <c r="L16" s="66"/>
      <c r="M16" s="281"/>
      <c r="AA16" s="1"/>
    </row>
    <row r="17" spans="12:27" ht="9.75" customHeight="1">
      <c r="L17" s="66"/>
      <c r="M17" s="281"/>
      <c r="AA17" s="1"/>
    </row>
    <row r="18" spans="12:27" ht="9.75" customHeight="1">
      <c r="L18" s="66"/>
      <c r="M18" s="281"/>
      <c r="AA18" s="1"/>
    </row>
    <row r="19" spans="12:27" ht="9.75" customHeight="1">
      <c r="L19" s="66"/>
      <c r="M19" s="281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138</v>
      </c>
      <c r="C24" s="11" t="s">
        <v>139</v>
      </c>
      <c r="D24" s="11" t="s">
        <v>140</v>
      </c>
      <c r="E24" s="11" t="s">
        <v>141</v>
      </c>
      <c r="F24" s="11" t="s">
        <v>142</v>
      </c>
      <c r="G24" s="11" t="s">
        <v>143</v>
      </c>
      <c r="H24" s="11" t="s">
        <v>144</v>
      </c>
      <c r="I24" s="11" t="s">
        <v>145</v>
      </c>
      <c r="J24" s="11" t="s">
        <v>146</v>
      </c>
      <c r="K24" s="11" t="s">
        <v>147</v>
      </c>
      <c r="L24" s="11" t="s">
        <v>148</v>
      </c>
      <c r="M24" s="11" t="s">
        <v>149</v>
      </c>
      <c r="AA24" s="1"/>
    </row>
    <row r="25" spans="1:27" ht="10.5" customHeight="1">
      <c r="A25" s="10" t="s">
        <v>150</v>
      </c>
      <c r="B25" s="278">
        <v>19.5</v>
      </c>
      <c r="C25" s="278">
        <v>21.4</v>
      </c>
      <c r="D25" s="278">
        <v>26.7</v>
      </c>
      <c r="E25" s="278">
        <v>25.7</v>
      </c>
      <c r="F25" s="278">
        <v>26.3</v>
      </c>
      <c r="G25" s="278">
        <v>25.8</v>
      </c>
      <c r="H25" s="278">
        <v>27.2</v>
      </c>
      <c r="I25" s="278">
        <v>20.4</v>
      </c>
      <c r="J25" s="278">
        <v>24.4</v>
      </c>
      <c r="K25" s="278">
        <v>26.7</v>
      </c>
      <c r="L25" s="278">
        <v>24.7</v>
      </c>
      <c r="M25" s="278">
        <v>22.6</v>
      </c>
      <c r="AA25" s="1"/>
    </row>
    <row r="26" spans="1:27" ht="10.5" customHeight="1">
      <c r="A26" s="10" t="s">
        <v>151</v>
      </c>
      <c r="B26" s="278">
        <v>23.6</v>
      </c>
      <c r="C26" s="278">
        <v>22.3</v>
      </c>
      <c r="D26" s="278">
        <v>28.3</v>
      </c>
      <c r="E26" s="278">
        <v>28.3</v>
      </c>
      <c r="F26" s="278">
        <v>24.1</v>
      </c>
      <c r="G26" s="278">
        <v>26.1</v>
      </c>
      <c r="H26" s="278">
        <v>24.3</v>
      </c>
      <c r="I26" s="278">
        <v>26.1</v>
      </c>
      <c r="J26" s="278">
        <v>23.3</v>
      </c>
      <c r="K26" s="278">
        <v>22.2</v>
      </c>
      <c r="L26" s="278">
        <v>24.7</v>
      </c>
      <c r="M26" s="278">
        <v>24.2</v>
      </c>
      <c r="AA26" s="1"/>
    </row>
    <row r="27" spans="1:27" ht="10.5" customHeight="1">
      <c r="A27" s="10" t="s">
        <v>165</v>
      </c>
      <c r="B27" s="278">
        <v>21.2</v>
      </c>
      <c r="C27" s="278">
        <v>23.6</v>
      </c>
      <c r="D27" s="278">
        <v>23.5</v>
      </c>
      <c r="E27" s="278">
        <v>25.2</v>
      </c>
      <c r="F27" s="278">
        <v>24.6</v>
      </c>
      <c r="G27" s="278">
        <v>28.3</v>
      </c>
      <c r="H27" s="278">
        <v>24.6</v>
      </c>
      <c r="I27" s="278">
        <v>23.4</v>
      </c>
      <c r="J27" s="278">
        <v>22.5</v>
      </c>
      <c r="K27" s="278">
        <v>23.1</v>
      </c>
      <c r="L27" s="278">
        <v>20.9</v>
      </c>
      <c r="M27" s="278">
        <v>20.6</v>
      </c>
      <c r="AA27" s="1"/>
    </row>
    <row r="28" spans="1:27" ht="10.5" customHeight="1">
      <c r="A28" s="10" t="s">
        <v>173</v>
      </c>
      <c r="B28" s="278">
        <v>18.7</v>
      </c>
      <c r="C28" s="278">
        <v>19.2</v>
      </c>
      <c r="D28" s="278">
        <v>23.7</v>
      </c>
      <c r="E28" s="278">
        <v>22.6</v>
      </c>
      <c r="F28" s="278">
        <v>25.9</v>
      </c>
      <c r="G28" s="278">
        <v>24</v>
      </c>
      <c r="H28" s="278">
        <v>23.8</v>
      </c>
      <c r="I28" s="278">
        <v>23</v>
      </c>
      <c r="J28" s="278">
        <v>21.8</v>
      </c>
      <c r="K28" s="278">
        <v>19.6</v>
      </c>
      <c r="L28" s="278">
        <v>19.1</v>
      </c>
      <c r="M28" s="278">
        <v>18.8</v>
      </c>
      <c r="AA28" s="1"/>
    </row>
    <row r="29" spans="1:27" ht="10.5" customHeight="1">
      <c r="A29" s="10" t="s">
        <v>227</v>
      </c>
      <c r="B29" s="278">
        <v>21.2</v>
      </c>
      <c r="C29" s="278">
        <v>18.2</v>
      </c>
      <c r="D29" s="278">
        <v>21.8</v>
      </c>
      <c r="E29" s="278">
        <v>21.3</v>
      </c>
      <c r="F29" s="278"/>
      <c r="G29" s="278"/>
      <c r="H29" s="278"/>
      <c r="I29" s="278"/>
      <c r="J29" s="278"/>
      <c r="K29" s="278"/>
      <c r="L29" s="278"/>
      <c r="M29" s="278"/>
      <c r="AA29" s="1"/>
    </row>
    <row r="30" ht="9.75" customHeight="1">
      <c r="AA30" s="1"/>
    </row>
    <row r="31" spans="14:27" ht="9.75" customHeight="1"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138</v>
      </c>
      <c r="C53" s="11" t="s">
        <v>139</v>
      </c>
      <c r="D53" s="11" t="s">
        <v>140</v>
      </c>
      <c r="E53" s="11" t="s">
        <v>141</v>
      </c>
      <c r="F53" s="11" t="s">
        <v>142</v>
      </c>
      <c r="G53" s="11" t="s">
        <v>143</v>
      </c>
      <c r="H53" s="11" t="s">
        <v>144</v>
      </c>
      <c r="I53" s="11" t="s">
        <v>145</v>
      </c>
      <c r="J53" s="11" t="s">
        <v>146</v>
      </c>
      <c r="K53" s="11" t="s">
        <v>147</v>
      </c>
      <c r="L53" s="11" t="s">
        <v>148</v>
      </c>
      <c r="M53" s="11" t="s">
        <v>149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150</v>
      </c>
      <c r="B54" s="278">
        <v>39.3</v>
      </c>
      <c r="C54" s="278">
        <v>40</v>
      </c>
      <c r="D54" s="278">
        <v>41.4</v>
      </c>
      <c r="E54" s="278">
        <v>41.4</v>
      </c>
      <c r="F54" s="278">
        <v>41.7</v>
      </c>
      <c r="G54" s="278">
        <v>41.8</v>
      </c>
      <c r="H54" s="278">
        <v>42.5</v>
      </c>
      <c r="I54" s="278">
        <v>39.2</v>
      </c>
      <c r="J54" s="278">
        <v>40.7</v>
      </c>
      <c r="K54" s="278">
        <v>41.6</v>
      </c>
      <c r="L54" s="278">
        <v>41.7</v>
      </c>
      <c r="M54" s="278">
        <v>38.7</v>
      </c>
      <c r="N54" s="66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151</v>
      </c>
      <c r="B55" s="278">
        <v>41.2</v>
      </c>
      <c r="C55" s="278">
        <v>41.2</v>
      </c>
      <c r="D55" s="278">
        <v>42.5</v>
      </c>
      <c r="E55" s="278">
        <v>43.5</v>
      </c>
      <c r="F55" s="278">
        <v>40</v>
      </c>
      <c r="G55" s="278">
        <v>41.2</v>
      </c>
      <c r="H55" s="278">
        <v>38.6</v>
      </c>
      <c r="I55" s="278">
        <v>41.3</v>
      </c>
      <c r="J55" s="278">
        <v>40.3</v>
      </c>
      <c r="K55" s="278">
        <v>39.7</v>
      </c>
      <c r="L55" s="278">
        <v>41.3</v>
      </c>
      <c r="M55" s="278">
        <v>39.7</v>
      </c>
      <c r="N55" s="66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165</v>
      </c>
      <c r="B56" s="278">
        <v>42</v>
      </c>
      <c r="C56" s="278">
        <v>43.4</v>
      </c>
      <c r="D56" s="278">
        <v>41</v>
      </c>
      <c r="E56" s="278">
        <v>40.6</v>
      </c>
      <c r="F56" s="278">
        <v>41.4</v>
      </c>
      <c r="G56" s="278">
        <v>43.6</v>
      </c>
      <c r="H56" s="278">
        <v>41.6</v>
      </c>
      <c r="I56" s="278">
        <v>41.2</v>
      </c>
      <c r="J56" s="278">
        <v>40.8</v>
      </c>
      <c r="K56" s="278">
        <v>41.1</v>
      </c>
      <c r="L56" s="278">
        <v>38.8</v>
      </c>
      <c r="M56" s="278">
        <v>37.3</v>
      </c>
      <c r="N56" s="66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173</v>
      </c>
      <c r="B57" s="278">
        <v>38.5</v>
      </c>
      <c r="C57" s="278">
        <v>37.5</v>
      </c>
      <c r="D57" s="278">
        <v>37.8</v>
      </c>
      <c r="E57" s="278">
        <v>36.3</v>
      </c>
      <c r="F57" s="278">
        <v>38.6</v>
      </c>
      <c r="G57" s="278">
        <v>38.7</v>
      </c>
      <c r="H57" s="278">
        <v>38.3</v>
      </c>
      <c r="I57" s="278">
        <v>38.3</v>
      </c>
      <c r="J57" s="278">
        <v>37.8</v>
      </c>
      <c r="K57" s="278">
        <v>37.3</v>
      </c>
      <c r="L57" s="278">
        <v>35.4</v>
      </c>
      <c r="M57" s="278">
        <v>32.8</v>
      </c>
      <c r="N57" s="66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227</v>
      </c>
      <c r="B58" s="278">
        <v>36.2</v>
      </c>
      <c r="C58" s="278">
        <v>36.5</v>
      </c>
      <c r="D58" s="278">
        <v>36.5</v>
      </c>
      <c r="E58" s="278">
        <v>36.3</v>
      </c>
      <c r="F58" s="278"/>
      <c r="G58" s="278"/>
      <c r="H58" s="278"/>
      <c r="I58" s="278"/>
      <c r="J58" s="278"/>
      <c r="K58" s="278"/>
      <c r="L58" s="278"/>
      <c r="M58" s="278"/>
      <c r="N58" s="66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82"/>
    </row>
    <row r="66" spans="14:26" ht="9.75" customHeight="1"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</row>
    <row r="67" spans="14:26" ht="9.75" customHeight="1"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</row>
    <row r="68" spans="14:26" ht="9.75" customHeight="1"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</row>
    <row r="69" spans="14:26" ht="9.75" customHeight="1"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138</v>
      </c>
      <c r="C83" s="11" t="s">
        <v>139</v>
      </c>
      <c r="D83" s="11" t="s">
        <v>140</v>
      </c>
      <c r="E83" s="11" t="s">
        <v>141</v>
      </c>
      <c r="F83" s="11" t="s">
        <v>142</v>
      </c>
      <c r="G83" s="11" t="s">
        <v>143</v>
      </c>
      <c r="H83" s="11" t="s">
        <v>144</v>
      </c>
      <c r="I83" s="11" t="s">
        <v>145</v>
      </c>
      <c r="J83" s="11" t="s">
        <v>146</v>
      </c>
      <c r="K83" s="11" t="s">
        <v>147</v>
      </c>
      <c r="L83" s="11" t="s">
        <v>148</v>
      </c>
      <c r="M83" s="11" t="s">
        <v>149</v>
      </c>
    </row>
    <row r="84" spans="1:13" ht="10.5" customHeight="1">
      <c r="A84" s="10" t="s">
        <v>150</v>
      </c>
      <c r="B84" s="269">
        <v>49.7</v>
      </c>
      <c r="C84" s="269">
        <v>53.2</v>
      </c>
      <c r="D84" s="269">
        <v>63.9</v>
      </c>
      <c r="E84" s="269">
        <v>62.1</v>
      </c>
      <c r="F84" s="269">
        <v>62.9</v>
      </c>
      <c r="G84" s="269">
        <v>61.7</v>
      </c>
      <c r="H84" s="269">
        <v>63.7</v>
      </c>
      <c r="I84" s="269">
        <v>54</v>
      </c>
      <c r="J84" s="269">
        <v>59.3</v>
      </c>
      <c r="K84" s="269">
        <v>63.8</v>
      </c>
      <c r="L84" s="269">
        <v>59.2</v>
      </c>
      <c r="M84" s="269">
        <v>60</v>
      </c>
    </row>
    <row r="85" spans="1:13" ht="10.5" customHeight="1">
      <c r="A85" s="10" t="s">
        <v>166</v>
      </c>
      <c r="B85" s="269">
        <v>55.9</v>
      </c>
      <c r="C85" s="269">
        <v>54.1</v>
      </c>
      <c r="D85" s="269">
        <v>66.1</v>
      </c>
      <c r="E85" s="269">
        <v>64.6</v>
      </c>
      <c r="F85" s="269">
        <v>61.8</v>
      </c>
      <c r="G85" s="269">
        <v>62.8</v>
      </c>
      <c r="H85" s="269">
        <v>64.1</v>
      </c>
      <c r="I85" s="269">
        <v>62</v>
      </c>
      <c r="J85" s="269">
        <v>58.1</v>
      </c>
      <c r="K85" s="269">
        <v>56.3</v>
      </c>
      <c r="L85" s="269">
        <v>59.1</v>
      </c>
      <c r="M85" s="269">
        <v>61.9</v>
      </c>
    </row>
    <row r="86" spans="1:13" ht="10.5" customHeight="1">
      <c r="A86" s="10" t="s">
        <v>152</v>
      </c>
      <c r="B86" s="269">
        <v>49.2</v>
      </c>
      <c r="C86" s="269">
        <v>53.5</v>
      </c>
      <c r="D86" s="269">
        <v>58.5</v>
      </c>
      <c r="E86" s="269">
        <v>62.2</v>
      </c>
      <c r="F86" s="269">
        <v>59.1</v>
      </c>
      <c r="G86" s="269">
        <v>63.9</v>
      </c>
      <c r="H86" s="269">
        <v>60.1</v>
      </c>
      <c r="I86" s="269">
        <v>57</v>
      </c>
      <c r="J86" s="269">
        <v>55.5</v>
      </c>
      <c r="K86" s="269">
        <v>56</v>
      </c>
      <c r="L86" s="269">
        <v>55.2</v>
      </c>
      <c r="M86" s="269">
        <v>55.9</v>
      </c>
    </row>
    <row r="87" spans="1:13" ht="10.5" customHeight="1">
      <c r="A87" s="10" t="s">
        <v>173</v>
      </c>
      <c r="B87" s="269">
        <v>47.8</v>
      </c>
      <c r="C87" s="269">
        <v>51.7</v>
      </c>
      <c r="D87" s="269">
        <v>62.5</v>
      </c>
      <c r="E87" s="269">
        <v>63.1</v>
      </c>
      <c r="F87" s="269">
        <v>66.1</v>
      </c>
      <c r="G87" s="269">
        <v>62</v>
      </c>
      <c r="H87" s="269">
        <v>62.3</v>
      </c>
      <c r="I87" s="269">
        <v>60</v>
      </c>
      <c r="J87" s="269">
        <v>57.9</v>
      </c>
      <c r="K87" s="269">
        <v>52.7</v>
      </c>
      <c r="L87" s="269">
        <v>55.1</v>
      </c>
      <c r="M87" s="269">
        <v>59</v>
      </c>
    </row>
    <row r="88" spans="1:13" ht="10.5" customHeight="1">
      <c r="A88" s="10" t="s">
        <v>227</v>
      </c>
      <c r="B88" s="269">
        <v>56.4</v>
      </c>
      <c r="C88" s="269">
        <v>49.6</v>
      </c>
      <c r="D88" s="269">
        <v>59.8</v>
      </c>
      <c r="E88" s="269">
        <v>58.8</v>
      </c>
      <c r="F88" s="269"/>
      <c r="G88" s="269"/>
      <c r="H88" s="269"/>
      <c r="I88" s="269"/>
      <c r="J88" s="269"/>
      <c r="K88" s="269"/>
      <c r="L88" s="269"/>
      <c r="M88" s="269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138</v>
      </c>
      <c r="C24" s="11" t="s">
        <v>139</v>
      </c>
      <c r="D24" s="11" t="s">
        <v>140</v>
      </c>
      <c r="E24" s="11" t="s">
        <v>141</v>
      </c>
      <c r="F24" s="11" t="s">
        <v>142</v>
      </c>
      <c r="G24" s="11" t="s">
        <v>143</v>
      </c>
      <c r="H24" s="11" t="s">
        <v>144</v>
      </c>
      <c r="I24" s="11" t="s">
        <v>145</v>
      </c>
      <c r="J24" s="11" t="s">
        <v>146</v>
      </c>
      <c r="K24" s="11" t="s">
        <v>147</v>
      </c>
      <c r="L24" s="11" t="s">
        <v>148</v>
      </c>
      <c r="M24" s="11" t="s">
        <v>149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150</v>
      </c>
      <c r="B25" s="283">
        <v>41.9</v>
      </c>
      <c r="C25" s="283">
        <v>52.91</v>
      </c>
      <c r="D25" s="283">
        <v>75.74</v>
      </c>
      <c r="E25" s="283">
        <v>62.54</v>
      </c>
      <c r="F25" s="283">
        <v>80.23</v>
      </c>
      <c r="G25" s="283">
        <v>82.29</v>
      </c>
      <c r="H25" s="283">
        <v>80.53</v>
      </c>
      <c r="I25" s="283">
        <v>40.82</v>
      </c>
      <c r="J25" s="283">
        <v>44.9</v>
      </c>
      <c r="K25" s="283">
        <v>43.8</v>
      </c>
      <c r="L25" s="283">
        <v>59.4</v>
      </c>
      <c r="M25" s="283">
        <v>54.7</v>
      </c>
      <c r="N25" s="66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1"/>
      <c r="AB25" s="1"/>
      <c r="AC25" s="1"/>
    </row>
    <row r="26" spans="1:29" ht="10.5" customHeight="1">
      <c r="A26" s="10" t="s">
        <v>151</v>
      </c>
      <c r="B26" s="283">
        <v>51.15</v>
      </c>
      <c r="C26" s="283">
        <v>68.9</v>
      </c>
      <c r="D26" s="283">
        <v>62.27</v>
      </c>
      <c r="E26" s="283">
        <v>88.58</v>
      </c>
      <c r="F26" s="283">
        <v>84.28</v>
      </c>
      <c r="G26" s="283">
        <v>92.26</v>
      </c>
      <c r="H26" s="283">
        <v>94.4</v>
      </c>
      <c r="I26" s="283">
        <v>63.79</v>
      </c>
      <c r="J26" s="283">
        <v>53.5</v>
      </c>
      <c r="K26" s="283">
        <v>55.3</v>
      </c>
      <c r="L26" s="283">
        <v>58.2</v>
      </c>
      <c r="M26" s="283">
        <v>57.6</v>
      </c>
      <c r="N26" s="66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1"/>
      <c r="AB26" s="1"/>
      <c r="AC26" s="1"/>
    </row>
    <row r="27" spans="1:29" ht="10.5" customHeight="1">
      <c r="A27" s="10" t="s">
        <v>165</v>
      </c>
      <c r="B27" s="283">
        <v>49.9</v>
      </c>
      <c r="C27" s="283">
        <v>54.11</v>
      </c>
      <c r="D27" s="283">
        <v>67.08</v>
      </c>
      <c r="E27" s="283">
        <v>88</v>
      </c>
      <c r="F27" s="283">
        <v>85.9</v>
      </c>
      <c r="G27" s="283">
        <v>102</v>
      </c>
      <c r="H27" s="283">
        <v>94.1</v>
      </c>
      <c r="I27" s="283">
        <v>60.2</v>
      </c>
      <c r="J27" s="283">
        <v>64.4</v>
      </c>
      <c r="K27" s="283">
        <v>66.3</v>
      </c>
      <c r="L27" s="283">
        <v>54.9</v>
      </c>
      <c r="M27" s="283">
        <v>57.7</v>
      </c>
      <c r="N27" s="66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1"/>
      <c r="AB27" s="1"/>
      <c r="AC27" s="1"/>
    </row>
    <row r="28" spans="1:29" ht="10.5" customHeight="1">
      <c r="A28" s="10" t="s">
        <v>163</v>
      </c>
      <c r="B28" s="283">
        <v>54.7</v>
      </c>
      <c r="C28" s="283">
        <v>51.8</v>
      </c>
      <c r="D28" s="283">
        <v>58.3</v>
      </c>
      <c r="E28" s="283">
        <v>73.8</v>
      </c>
      <c r="F28" s="283">
        <v>61.7</v>
      </c>
      <c r="G28" s="283">
        <v>76.3</v>
      </c>
      <c r="H28" s="283">
        <v>56.1</v>
      </c>
      <c r="I28" s="283">
        <v>39.5</v>
      </c>
      <c r="J28" s="283">
        <v>43.6</v>
      </c>
      <c r="K28" s="283">
        <v>50.9</v>
      </c>
      <c r="L28" s="283">
        <v>55.8</v>
      </c>
      <c r="M28" s="283">
        <v>46.8</v>
      </c>
      <c r="N28" s="66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1"/>
      <c r="AB28" s="1"/>
      <c r="AC28" s="1"/>
    </row>
    <row r="29" spans="1:29" ht="10.5" customHeight="1">
      <c r="A29" s="10" t="s">
        <v>227</v>
      </c>
      <c r="B29" s="283">
        <v>39.2</v>
      </c>
      <c r="C29" s="283">
        <v>41.6</v>
      </c>
      <c r="D29" s="283">
        <v>49.3</v>
      </c>
      <c r="E29" s="283">
        <v>70.8</v>
      </c>
      <c r="F29" s="283"/>
      <c r="G29" s="283"/>
      <c r="H29" s="283"/>
      <c r="I29" s="283"/>
      <c r="J29" s="283"/>
      <c r="K29" s="283"/>
      <c r="L29" s="283"/>
      <c r="M29" s="283"/>
      <c r="N29" s="66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138</v>
      </c>
      <c r="C53" s="11" t="s">
        <v>139</v>
      </c>
      <c r="D53" s="11" t="s">
        <v>140</v>
      </c>
      <c r="E53" s="11" t="s">
        <v>141</v>
      </c>
      <c r="F53" s="11" t="s">
        <v>142</v>
      </c>
      <c r="G53" s="11" t="s">
        <v>143</v>
      </c>
      <c r="H53" s="11" t="s">
        <v>144</v>
      </c>
      <c r="I53" s="11" t="s">
        <v>145</v>
      </c>
      <c r="J53" s="11" t="s">
        <v>146</v>
      </c>
      <c r="K53" s="11" t="s">
        <v>147</v>
      </c>
      <c r="L53" s="11" t="s">
        <v>148</v>
      </c>
      <c r="M53" s="11" t="s">
        <v>149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150</v>
      </c>
      <c r="B54" s="283">
        <v>51.7</v>
      </c>
      <c r="C54" s="283">
        <v>52.9</v>
      </c>
      <c r="D54" s="283">
        <v>54.4</v>
      </c>
      <c r="E54" s="283">
        <v>51.2</v>
      </c>
      <c r="F54" s="283">
        <v>57.2</v>
      </c>
      <c r="G54" s="283">
        <v>56.3</v>
      </c>
      <c r="H54" s="283">
        <v>52.8</v>
      </c>
      <c r="I54" s="283">
        <v>43.7</v>
      </c>
      <c r="J54" s="283">
        <v>35.6</v>
      </c>
      <c r="K54" s="283">
        <v>36.3</v>
      </c>
      <c r="L54" s="283">
        <v>47.5</v>
      </c>
      <c r="M54" s="283">
        <v>47.4</v>
      </c>
      <c r="N54" s="66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151</v>
      </c>
      <c r="B55" s="283">
        <v>49.5</v>
      </c>
      <c r="C55" s="283">
        <v>56.2</v>
      </c>
      <c r="D55" s="283">
        <v>40.2</v>
      </c>
      <c r="E55" s="283">
        <v>48.4</v>
      </c>
      <c r="F55" s="283">
        <v>50.4</v>
      </c>
      <c r="G55" s="283">
        <v>49.3</v>
      </c>
      <c r="H55" s="283">
        <v>42.2</v>
      </c>
      <c r="I55" s="283">
        <v>40.9</v>
      </c>
      <c r="J55" s="283">
        <v>40.2</v>
      </c>
      <c r="K55" s="283">
        <v>42.7</v>
      </c>
      <c r="L55" s="283">
        <v>47.2</v>
      </c>
      <c r="M55" s="283">
        <v>44.3</v>
      </c>
      <c r="N55" s="66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165</v>
      </c>
      <c r="B56" s="283">
        <v>45</v>
      </c>
      <c r="C56" s="283">
        <v>47.8</v>
      </c>
      <c r="D56" s="283">
        <v>46.3</v>
      </c>
      <c r="E56" s="283">
        <v>50.3</v>
      </c>
      <c r="F56" s="283">
        <v>50.1</v>
      </c>
      <c r="G56" s="283">
        <v>49.7</v>
      </c>
      <c r="H56" s="283">
        <v>45.6</v>
      </c>
      <c r="I56" s="283">
        <v>42.3</v>
      </c>
      <c r="J56" s="283">
        <v>42.1</v>
      </c>
      <c r="K56" s="283">
        <v>44.9</v>
      </c>
      <c r="L56" s="283">
        <v>47.2</v>
      </c>
      <c r="M56" s="283">
        <v>45.6</v>
      </c>
      <c r="N56" s="66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163</v>
      </c>
      <c r="B57" s="283">
        <v>48</v>
      </c>
      <c r="C57" s="283">
        <v>47.1</v>
      </c>
      <c r="D57" s="283">
        <v>45.7</v>
      </c>
      <c r="E57" s="283">
        <v>52.1</v>
      </c>
      <c r="F57" s="283">
        <v>51.4</v>
      </c>
      <c r="G57" s="283">
        <v>51.3</v>
      </c>
      <c r="H57" s="283">
        <v>44.1</v>
      </c>
      <c r="I57" s="283">
        <v>37.6</v>
      </c>
      <c r="J57" s="283">
        <v>34.4</v>
      </c>
      <c r="K57" s="283">
        <v>33.2</v>
      </c>
      <c r="L57" s="283">
        <v>41.8</v>
      </c>
      <c r="M57" s="283">
        <v>38.7</v>
      </c>
      <c r="N57" s="66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227</v>
      </c>
      <c r="B58" s="283">
        <v>36.7</v>
      </c>
      <c r="C58" s="283">
        <v>37.2</v>
      </c>
      <c r="D58" s="283">
        <v>34.8</v>
      </c>
      <c r="E58" s="283">
        <v>41.4</v>
      </c>
      <c r="F58" s="283"/>
      <c r="G58" s="283"/>
      <c r="H58" s="283"/>
      <c r="I58" s="283"/>
      <c r="J58" s="283"/>
      <c r="K58" s="283"/>
      <c r="L58" s="283"/>
      <c r="M58" s="283"/>
      <c r="N58" s="66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138</v>
      </c>
      <c r="C83" s="11" t="s">
        <v>139</v>
      </c>
      <c r="D83" s="11" t="s">
        <v>140</v>
      </c>
      <c r="E83" s="11" t="s">
        <v>141</v>
      </c>
      <c r="F83" s="11" t="s">
        <v>142</v>
      </c>
      <c r="G83" s="11" t="s">
        <v>143</v>
      </c>
      <c r="H83" s="11" t="s">
        <v>144</v>
      </c>
      <c r="I83" s="11" t="s">
        <v>145</v>
      </c>
      <c r="J83" s="11" t="s">
        <v>146</v>
      </c>
      <c r="K83" s="11" t="s">
        <v>147</v>
      </c>
      <c r="L83" s="11" t="s">
        <v>148</v>
      </c>
      <c r="M83" s="11" t="s">
        <v>149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150</v>
      </c>
      <c r="B84" s="15">
        <v>82.6</v>
      </c>
      <c r="C84" s="15">
        <v>100</v>
      </c>
      <c r="D84" s="15">
        <v>139.9</v>
      </c>
      <c r="E84" s="15">
        <v>121.4</v>
      </c>
      <c r="F84" s="15">
        <v>142.4</v>
      </c>
      <c r="G84" s="15">
        <v>145.7</v>
      </c>
      <c r="H84" s="15">
        <v>150.7</v>
      </c>
      <c r="I84" s="15">
        <v>94.1</v>
      </c>
      <c r="J84" s="15">
        <v>123.5</v>
      </c>
      <c r="K84" s="15">
        <v>120.8</v>
      </c>
      <c r="L84" s="15">
        <v>128.4</v>
      </c>
      <c r="M84" s="15">
        <v>115.4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174</v>
      </c>
      <c r="B85" s="15">
        <v>103.5</v>
      </c>
      <c r="C85" s="15">
        <v>124.1</v>
      </c>
      <c r="D85" s="15">
        <v>145.8</v>
      </c>
      <c r="E85" s="15">
        <v>190.8</v>
      </c>
      <c r="F85" s="15">
        <v>168.6</v>
      </c>
      <c r="G85" s="15">
        <v>186.3</v>
      </c>
      <c r="H85" s="15">
        <v>214.3</v>
      </c>
      <c r="I85" s="15">
        <v>155.1</v>
      </c>
      <c r="J85" s="15">
        <v>132.7</v>
      </c>
      <c r="K85" s="15">
        <v>130.4</v>
      </c>
      <c r="L85" s="15">
        <v>124.5</v>
      </c>
      <c r="M85" s="15">
        <v>128.9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175</v>
      </c>
      <c r="B86" s="15">
        <v>111.1</v>
      </c>
      <c r="C86" s="15">
        <v>113.6</v>
      </c>
      <c r="D86" s="15">
        <v>144.3</v>
      </c>
      <c r="E86" s="15">
        <v>178.3</v>
      </c>
      <c r="F86" s="15">
        <v>171.2</v>
      </c>
      <c r="G86" s="15">
        <v>204.8</v>
      </c>
      <c r="H86" s="15">
        <v>201.9</v>
      </c>
      <c r="I86" s="15">
        <v>140.7</v>
      </c>
      <c r="J86" s="15">
        <v>152.8</v>
      </c>
      <c r="K86" s="15">
        <v>149.1</v>
      </c>
      <c r="L86" s="15">
        <v>116.9</v>
      </c>
      <c r="M86" s="15">
        <v>126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163</v>
      </c>
      <c r="B87" s="15">
        <v>114.4</v>
      </c>
      <c r="C87" s="15">
        <v>110</v>
      </c>
      <c r="D87" s="15">
        <v>127.3</v>
      </c>
      <c r="E87" s="15">
        <v>144.5</v>
      </c>
      <c r="F87" s="15">
        <v>120.1</v>
      </c>
      <c r="G87" s="15">
        <v>148.9</v>
      </c>
      <c r="H87" s="15">
        <v>125.3</v>
      </c>
      <c r="I87" s="15">
        <v>104.8</v>
      </c>
      <c r="J87" s="15">
        <v>125.6</v>
      </c>
      <c r="K87" s="15">
        <v>152.4</v>
      </c>
      <c r="L87" s="15">
        <v>137.3</v>
      </c>
      <c r="M87" s="15">
        <v>120.1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227</v>
      </c>
      <c r="B88" s="15">
        <v>106.7</v>
      </c>
      <c r="C88" s="15">
        <v>112</v>
      </c>
      <c r="D88" s="15">
        <v>140.2</v>
      </c>
      <c r="E88" s="15">
        <v>177.4</v>
      </c>
      <c r="F88" s="15"/>
      <c r="G88" s="15"/>
      <c r="H88" s="15"/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</row>
    <row r="9" spans="1:26" ht="9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</row>
    <row r="10" spans="1:26" ht="9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</row>
    <row r="11" spans="1:26" ht="9.75" customHeight="1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</row>
    <row r="12" spans="1:26" ht="9.75" customHeight="1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</row>
    <row r="19" spans="1:26" ht="9.75" customHeight="1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</row>
    <row r="20" spans="1:26" ht="9.75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</row>
    <row r="21" spans="1:26" ht="9.75" customHeight="1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</row>
    <row r="22" spans="1:55" ht="9.75" customHeight="1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138</v>
      </c>
      <c r="C24" s="11" t="s">
        <v>139</v>
      </c>
      <c r="D24" s="11" t="s">
        <v>140</v>
      </c>
      <c r="E24" s="11" t="s">
        <v>141</v>
      </c>
      <c r="F24" s="11" t="s">
        <v>142</v>
      </c>
      <c r="G24" s="11" t="s">
        <v>143</v>
      </c>
      <c r="H24" s="11" t="s">
        <v>144</v>
      </c>
      <c r="I24" s="11" t="s">
        <v>145</v>
      </c>
      <c r="J24" s="11" t="s">
        <v>146</v>
      </c>
      <c r="K24" s="11" t="s">
        <v>147</v>
      </c>
      <c r="L24" s="11" t="s">
        <v>148</v>
      </c>
      <c r="M24" s="11" t="s">
        <v>149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150</v>
      </c>
      <c r="B25" s="278">
        <v>8.804</v>
      </c>
      <c r="C25" s="278">
        <v>10.818</v>
      </c>
      <c r="D25" s="278">
        <v>11.816</v>
      </c>
      <c r="E25" s="278">
        <v>11.84</v>
      </c>
      <c r="F25" s="278">
        <v>11.701</v>
      </c>
      <c r="G25" s="278">
        <v>13.887</v>
      </c>
      <c r="H25" s="278">
        <v>12.517</v>
      </c>
      <c r="I25" s="278">
        <v>11.085</v>
      </c>
      <c r="J25" s="278">
        <v>13.32</v>
      </c>
      <c r="K25" s="278">
        <v>11.754</v>
      </c>
      <c r="L25" s="278">
        <v>10.546</v>
      </c>
      <c r="M25" s="278">
        <v>10.957</v>
      </c>
      <c r="N25" s="66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151</v>
      </c>
      <c r="B26" s="278">
        <v>8.993</v>
      </c>
      <c r="C26" s="278">
        <v>10.331</v>
      </c>
      <c r="D26" s="278">
        <v>13.174</v>
      </c>
      <c r="E26" s="278">
        <v>14.234</v>
      </c>
      <c r="F26" s="278">
        <v>13.038</v>
      </c>
      <c r="G26" s="278">
        <v>15.156</v>
      </c>
      <c r="H26" s="278">
        <v>15.007</v>
      </c>
      <c r="I26" s="278">
        <v>13.546</v>
      </c>
      <c r="J26" s="278">
        <v>12.824</v>
      </c>
      <c r="K26" s="278">
        <v>13.59</v>
      </c>
      <c r="L26" s="278">
        <v>12.953</v>
      </c>
      <c r="M26" s="278">
        <v>12.097</v>
      </c>
      <c r="N26" s="66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165</v>
      </c>
      <c r="B27" s="278">
        <v>9.502</v>
      </c>
      <c r="C27" s="278">
        <v>11.333</v>
      </c>
      <c r="D27" s="278">
        <v>13.779</v>
      </c>
      <c r="E27" s="278">
        <v>14.1</v>
      </c>
      <c r="F27" s="278">
        <v>15.6</v>
      </c>
      <c r="G27" s="278">
        <v>16.2</v>
      </c>
      <c r="H27" s="278">
        <v>15.5</v>
      </c>
      <c r="I27" s="278">
        <v>12.9</v>
      </c>
      <c r="J27" s="278">
        <v>13</v>
      </c>
      <c r="K27" s="278">
        <v>12.8</v>
      </c>
      <c r="L27" s="278">
        <v>13.9</v>
      </c>
      <c r="M27" s="278">
        <v>11.8</v>
      </c>
      <c r="N27" s="66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163</v>
      </c>
      <c r="B28" s="278">
        <v>8.7</v>
      </c>
      <c r="C28" s="278">
        <v>9.7</v>
      </c>
      <c r="D28" s="278">
        <v>12.1</v>
      </c>
      <c r="E28" s="278">
        <v>12.2</v>
      </c>
      <c r="F28" s="278">
        <v>11.3</v>
      </c>
      <c r="G28" s="278">
        <v>12.2</v>
      </c>
      <c r="H28" s="278">
        <v>11.7</v>
      </c>
      <c r="I28" s="278">
        <v>10.2</v>
      </c>
      <c r="J28" s="278">
        <v>11.8</v>
      </c>
      <c r="K28" s="278">
        <v>11</v>
      </c>
      <c r="L28" s="278">
        <v>12.1</v>
      </c>
      <c r="M28" s="278">
        <v>11.7</v>
      </c>
      <c r="N28" s="66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227</v>
      </c>
      <c r="B29" s="278">
        <v>9.8</v>
      </c>
      <c r="C29" s="278">
        <v>11.3</v>
      </c>
      <c r="D29" s="278">
        <v>13.8</v>
      </c>
      <c r="E29" s="278">
        <v>13.1</v>
      </c>
      <c r="F29" s="278"/>
      <c r="G29" s="278"/>
      <c r="H29" s="278"/>
      <c r="I29" s="278"/>
      <c r="J29" s="278"/>
      <c r="K29" s="278"/>
      <c r="L29" s="278"/>
      <c r="M29" s="278"/>
      <c r="N29" s="66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53" spans="1:48" s="275" customFormat="1" ht="10.5" customHeight="1">
      <c r="A53" s="15"/>
      <c r="B53" s="269" t="s">
        <v>138</v>
      </c>
      <c r="C53" s="269" t="s">
        <v>139</v>
      </c>
      <c r="D53" s="269" t="s">
        <v>140</v>
      </c>
      <c r="E53" s="269" t="s">
        <v>141</v>
      </c>
      <c r="F53" s="269" t="s">
        <v>142</v>
      </c>
      <c r="G53" s="269" t="s">
        <v>143</v>
      </c>
      <c r="H53" s="269" t="s">
        <v>144</v>
      </c>
      <c r="I53" s="269" t="s">
        <v>145</v>
      </c>
      <c r="J53" s="269" t="s">
        <v>146</v>
      </c>
      <c r="K53" s="269" t="s">
        <v>147</v>
      </c>
      <c r="L53" s="269" t="s">
        <v>148</v>
      </c>
      <c r="M53" s="269" t="s">
        <v>149</v>
      </c>
      <c r="N53" s="273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</row>
    <row r="54" spans="1:48" s="275" customFormat="1" ht="10.5" customHeight="1">
      <c r="A54" s="10" t="s">
        <v>150</v>
      </c>
      <c r="B54" s="278">
        <v>13.219</v>
      </c>
      <c r="C54" s="278">
        <v>13.6</v>
      </c>
      <c r="D54" s="278">
        <v>13.3</v>
      </c>
      <c r="E54" s="278">
        <v>13</v>
      </c>
      <c r="F54" s="278">
        <v>13.7</v>
      </c>
      <c r="G54" s="278">
        <v>13.9</v>
      </c>
      <c r="H54" s="278">
        <v>13.3</v>
      </c>
      <c r="I54" s="278">
        <v>12.8</v>
      </c>
      <c r="J54" s="278">
        <v>12.7</v>
      </c>
      <c r="K54" s="278">
        <v>12.8</v>
      </c>
      <c r="L54" s="278">
        <v>12.7</v>
      </c>
      <c r="M54" s="278">
        <v>11.9</v>
      </c>
      <c r="N54" s="273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</row>
    <row r="55" spans="1:48" s="275" customFormat="1" ht="10.5" customHeight="1">
      <c r="A55" s="10" t="s">
        <v>151</v>
      </c>
      <c r="B55" s="278">
        <v>11.898</v>
      </c>
      <c r="C55" s="278">
        <v>11.8</v>
      </c>
      <c r="D55" s="278">
        <v>12.8</v>
      </c>
      <c r="E55" s="278">
        <v>12.3</v>
      </c>
      <c r="F55" s="278">
        <v>13.4</v>
      </c>
      <c r="G55" s="278">
        <v>13.6</v>
      </c>
      <c r="H55" s="278">
        <v>12.7</v>
      </c>
      <c r="I55" s="278">
        <v>13.4</v>
      </c>
      <c r="J55" s="278">
        <v>12.9</v>
      </c>
      <c r="K55" s="278">
        <v>14.5</v>
      </c>
      <c r="L55" s="278">
        <v>14.8</v>
      </c>
      <c r="M55" s="278">
        <v>13.4</v>
      </c>
      <c r="N55" s="273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</row>
    <row r="56" spans="1:48" s="275" customFormat="1" ht="10.5" customHeight="1">
      <c r="A56" s="10" t="s">
        <v>165</v>
      </c>
      <c r="B56" s="278">
        <v>12.017</v>
      </c>
      <c r="C56" s="278">
        <v>12.349</v>
      </c>
      <c r="D56" s="278">
        <v>13.055</v>
      </c>
      <c r="E56" s="278">
        <v>13</v>
      </c>
      <c r="F56" s="278">
        <v>13.8</v>
      </c>
      <c r="G56" s="278">
        <v>13.5</v>
      </c>
      <c r="H56" s="278">
        <v>13.5</v>
      </c>
      <c r="I56" s="278">
        <v>12.4</v>
      </c>
      <c r="J56" s="278">
        <v>11.8</v>
      </c>
      <c r="K56" s="278">
        <v>12.5</v>
      </c>
      <c r="L56" s="278">
        <v>12.6</v>
      </c>
      <c r="M56" s="278">
        <v>11.6</v>
      </c>
      <c r="N56" s="273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</row>
    <row r="57" spans="1:48" s="275" customFormat="1" ht="10.5" customHeight="1">
      <c r="A57" s="10" t="s">
        <v>163</v>
      </c>
      <c r="B57" s="278">
        <v>11</v>
      </c>
      <c r="C57" s="278">
        <v>11.6</v>
      </c>
      <c r="D57" s="278">
        <v>12</v>
      </c>
      <c r="E57" s="278">
        <v>12</v>
      </c>
      <c r="F57" s="278">
        <v>12.7</v>
      </c>
      <c r="G57" s="278">
        <v>12.6</v>
      </c>
      <c r="H57" s="278">
        <v>11.5</v>
      </c>
      <c r="I57" s="278">
        <v>10.7</v>
      </c>
      <c r="J57" s="278">
        <v>11.1</v>
      </c>
      <c r="K57" s="278">
        <v>11.1</v>
      </c>
      <c r="L57" s="278">
        <v>10.9</v>
      </c>
      <c r="M57" s="278">
        <v>9.9</v>
      </c>
      <c r="N57" s="273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</row>
    <row r="58" spans="1:27" s="275" customFormat="1" ht="10.5" customHeight="1">
      <c r="A58" s="10" t="s">
        <v>227</v>
      </c>
      <c r="B58" s="278">
        <v>10.7</v>
      </c>
      <c r="C58" s="278">
        <v>11.4</v>
      </c>
      <c r="D58" s="278">
        <v>12.2</v>
      </c>
      <c r="E58" s="278">
        <v>12</v>
      </c>
      <c r="F58" s="278"/>
      <c r="G58" s="278"/>
      <c r="H58" s="278"/>
      <c r="I58" s="278"/>
      <c r="J58" s="278"/>
      <c r="K58" s="278"/>
      <c r="L58" s="278"/>
      <c r="M58" s="278"/>
      <c r="N58" s="273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73"/>
    </row>
    <row r="59" spans="1:27" ht="9.75" customHeight="1">
      <c r="A59" s="27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76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75" customFormat="1" ht="10.5" customHeight="1">
      <c r="A83" s="15"/>
      <c r="B83" s="269" t="s">
        <v>138</v>
      </c>
      <c r="C83" s="269" t="s">
        <v>139</v>
      </c>
      <c r="D83" s="269" t="s">
        <v>140</v>
      </c>
      <c r="E83" s="269" t="s">
        <v>141</v>
      </c>
      <c r="F83" s="269" t="s">
        <v>142</v>
      </c>
      <c r="G83" s="269" t="s">
        <v>143</v>
      </c>
      <c r="H83" s="269" t="s">
        <v>144</v>
      </c>
      <c r="I83" s="269" t="s">
        <v>145</v>
      </c>
      <c r="J83" s="269" t="s">
        <v>146</v>
      </c>
      <c r="K83" s="269" t="s">
        <v>147</v>
      </c>
      <c r="L83" s="269" t="s">
        <v>148</v>
      </c>
      <c r="M83" s="269" t="s">
        <v>149</v>
      </c>
      <c r="N83" s="273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</row>
    <row r="84" spans="1:26" s="275" customFormat="1" ht="10.5" customHeight="1">
      <c r="A84" s="10" t="s">
        <v>150</v>
      </c>
      <c r="B84" s="271">
        <v>66.4</v>
      </c>
      <c r="C84" s="271">
        <v>79.5</v>
      </c>
      <c r="D84" s="271">
        <v>89.1</v>
      </c>
      <c r="E84" s="271">
        <v>90.9</v>
      </c>
      <c r="F84" s="271">
        <v>84.8</v>
      </c>
      <c r="G84" s="271">
        <v>99.9</v>
      </c>
      <c r="H84" s="271">
        <v>93.9</v>
      </c>
      <c r="I84" s="271">
        <v>87.1</v>
      </c>
      <c r="J84" s="271">
        <v>104.5</v>
      </c>
      <c r="K84" s="271">
        <v>92</v>
      </c>
      <c r="L84" s="271">
        <v>82.7</v>
      </c>
      <c r="M84" s="271">
        <v>92.7</v>
      </c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</row>
    <row r="85" spans="1:26" s="275" customFormat="1" ht="10.5" customHeight="1">
      <c r="A85" s="10" t="s">
        <v>174</v>
      </c>
      <c r="B85" s="271">
        <v>75.5</v>
      </c>
      <c r="C85" s="271">
        <v>87.8</v>
      </c>
      <c r="D85" s="271">
        <v>103.4</v>
      </c>
      <c r="E85" s="271">
        <v>115.7</v>
      </c>
      <c r="F85" s="271">
        <v>97.3</v>
      </c>
      <c r="G85" s="271">
        <v>111.7</v>
      </c>
      <c r="H85" s="271">
        <v>117.9</v>
      </c>
      <c r="I85" s="271">
        <v>100.9</v>
      </c>
      <c r="J85" s="271">
        <v>99.1</v>
      </c>
      <c r="K85" s="271">
        <v>93.5</v>
      </c>
      <c r="L85" s="271">
        <v>87.5</v>
      </c>
      <c r="M85" s="271">
        <v>91</v>
      </c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</row>
    <row r="86" spans="1:26" s="275" customFormat="1" ht="10.5" customHeight="1">
      <c r="A86" s="10" t="s">
        <v>175</v>
      </c>
      <c r="B86" s="271">
        <v>80.2</v>
      </c>
      <c r="C86" s="271">
        <v>91.7</v>
      </c>
      <c r="D86" s="271">
        <v>105.7</v>
      </c>
      <c r="E86" s="271">
        <v>109.1</v>
      </c>
      <c r="F86" s="271">
        <v>113.3</v>
      </c>
      <c r="G86" s="271">
        <v>119.8</v>
      </c>
      <c r="H86" s="271">
        <v>115</v>
      </c>
      <c r="I86" s="271">
        <v>104.6</v>
      </c>
      <c r="J86" s="271">
        <v>109.5</v>
      </c>
      <c r="K86" s="271">
        <v>102.3</v>
      </c>
      <c r="L86" s="271">
        <v>110.6</v>
      </c>
      <c r="M86" s="271">
        <v>101.7</v>
      </c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</row>
    <row r="87" spans="1:26" s="275" customFormat="1" ht="10.5" customHeight="1">
      <c r="A87" s="10" t="s">
        <v>163</v>
      </c>
      <c r="B87" s="271">
        <v>79.1</v>
      </c>
      <c r="C87" s="271">
        <v>83.6</v>
      </c>
      <c r="D87" s="271">
        <v>100.7</v>
      </c>
      <c r="E87" s="271">
        <v>101.4</v>
      </c>
      <c r="F87" s="271">
        <v>89.1</v>
      </c>
      <c r="G87" s="271">
        <v>96.9</v>
      </c>
      <c r="H87" s="271">
        <v>101.8</v>
      </c>
      <c r="I87" s="271">
        <v>95.6</v>
      </c>
      <c r="J87" s="271">
        <v>106.4</v>
      </c>
      <c r="K87" s="271">
        <v>99.4</v>
      </c>
      <c r="L87" s="271">
        <v>111.7</v>
      </c>
      <c r="M87" s="271">
        <v>117.1</v>
      </c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</row>
    <row r="88" spans="1:26" s="275" customFormat="1" ht="10.5" customHeight="1">
      <c r="A88" s="10" t="s">
        <v>227</v>
      </c>
      <c r="B88" s="271">
        <v>90.7</v>
      </c>
      <c r="C88" s="271">
        <v>98.4</v>
      </c>
      <c r="D88" s="271">
        <v>113.3</v>
      </c>
      <c r="E88" s="271">
        <v>108.9</v>
      </c>
      <c r="F88" s="271"/>
      <c r="G88" s="271"/>
      <c r="H88" s="271"/>
      <c r="I88" s="271"/>
      <c r="J88" s="271"/>
      <c r="K88" s="271"/>
      <c r="L88" s="271"/>
      <c r="M88" s="271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1:13" ht="9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</row>
    <row r="9" spans="1:13" ht="9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</row>
    <row r="10" spans="1:13" ht="9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13" ht="9.75" customHeight="1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</row>
    <row r="14" spans="14:15" ht="9.75" customHeight="1">
      <c r="N14" s="286"/>
      <c r="O14" s="286"/>
    </row>
    <row r="17" ht="9.75" customHeight="1">
      <c r="O17" s="286"/>
    </row>
    <row r="18" spans="1:13" ht="9.75" customHeight="1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</row>
    <row r="19" spans="1:13" ht="9.75" customHeight="1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</row>
    <row r="20" spans="1:14" ht="9.75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86"/>
    </row>
    <row r="21" spans="1:14" ht="9.75" customHeight="1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86"/>
    </row>
    <row r="22" spans="1:48" ht="9.75" customHeight="1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138</v>
      </c>
      <c r="C24" s="11" t="s">
        <v>139</v>
      </c>
      <c r="D24" s="11" t="s">
        <v>140</v>
      </c>
      <c r="E24" s="11" t="s">
        <v>141</v>
      </c>
      <c r="F24" s="11" t="s">
        <v>142</v>
      </c>
      <c r="G24" s="11" t="s">
        <v>143</v>
      </c>
      <c r="H24" s="11" t="s">
        <v>144</v>
      </c>
      <c r="I24" s="11" t="s">
        <v>145</v>
      </c>
      <c r="J24" s="11" t="s">
        <v>146</v>
      </c>
      <c r="K24" s="11" t="s">
        <v>147</v>
      </c>
      <c r="L24" s="11" t="s">
        <v>148</v>
      </c>
      <c r="M24" s="11" t="s">
        <v>149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150</v>
      </c>
      <c r="B25" s="278">
        <v>9.98</v>
      </c>
      <c r="C25" s="278">
        <v>10.27</v>
      </c>
      <c r="D25" s="278">
        <v>11.23</v>
      </c>
      <c r="E25" s="278">
        <v>10.79</v>
      </c>
      <c r="F25" s="278">
        <v>9.77</v>
      </c>
      <c r="G25" s="278">
        <v>10.95</v>
      </c>
      <c r="H25" s="278">
        <v>10.29</v>
      </c>
      <c r="I25" s="278">
        <v>8.83</v>
      </c>
      <c r="J25" s="278">
        <v>10.25</v>
      </c>
      <c r="K25" s="278">
        <v>11.16</v>
      </c>
      <c r="L25" s="278">
        <v>10.68</v>
      </c>
      <c r="M25" s="278">
        <v>10.54</v>
      </c>
      <c r="N25" s="66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151</v>
      </c>
      <c r="B26" s="278">
        <v>9.22</v>
      </c>
      <c r="C26" s="278">
        <v>12.22</v>
      </c>
      <c r="D26" s="278">
        <v>12.05</v>
      </c>
      <c r="E26" s="278">
        <v>10.76</v>
      </c>
      <c r="F26" s="278">
        <v>11.23</v>
      </c>
      <c r="G26" s="278">
        <v>11.04</v>
      </c>
      <c r="H26" s="278">
        <v>11.73</v>
      </c>
      <c r="I26" s="278">
        <v>10.24</v>
      </c>
      <c r="J26" s="278">
        <v>10.88</v>
      </c>
      <c r="K26" s="278">
        <v>13.39</v>
      </c>
      <c r="L26" s="278">
        <v>14.22</v>
      </c>
      <c r="M26" s="278">
        <v>13.48</v>
      </c>
      <c r="N26" s="66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165</v>
      </c>
      <c r="B27" s="278">
        <v>12.14</v>
      </c>
      <c r="C27" s="278">
        <v>12.1</v>
      </c>
      <c r="D27" s="278">
        <v>13.79</v>
      </c>
      <c r="E27" s="278">
        <v>15.4</v>
      </c>
      <c r="F27" s="278">
        <v>13.5</v>
      </c>
      <c r="G27" s="278">
        <v>16.1</v>
      </c>
      <c r="H27" s="278">
        <v>14.4</v>
      </c>
      <c r="I27" s="278">
        <v>11.8</v>
      </c>
      <c r="J27" s="278">
        <v>14.6</v>
      </c>
      <c r="K27" s="278">
        <v>14.5</v>
      </c>
      <c r="L27" s="278">
        <v>15</v>
      </c>
      <c r="M27" s="278">
        <v>14.4</v>
      </c>
      <c r="N27" s="66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173</v>
      </c>
      <c r="B28" s="278">
        <v>12.6</v>
      </c>
      <c r="C28" s="278">
        <v>13.2</v>
      </c>
      <c r="D28" s="278">
        <v>15</v>
      </c>
      <c r="E28" s="278">
        <v>14</v>
      </c>
      <c r="F28" s="278">
        <v>14.4</v>
      </c>
      <c r="G28" s="278">
        <v>16.1</v>
      </c>
      <c r="H28" s="278">
        <v>15.2</v>
      </c>
      <c r="I28" s="278">
        <v>13.9</v>
      </c>
      <c r="J28" s="278">
        <v>14.5</v>
      </c>
      <c r="K28" s="278">
        <v>15.5</v>
      </c>
      <c r="L28" s="278">
        <v>14.8</v>
      </c>
      <c r="M28" s="278">
        <v>16</v>
      </c>
      <c r="N28" s="66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227</v>
      </c>
      <c r="B29" s="278">
        <v>13.2</v>
      </c>
      <c r="C29" s="278">
        <v>15.3</v>
      </c>
      <c r="D29" s="278">
        <v>16.6</v>
      </c>
      <c r="E29" s="278">
        <v>16.7</v>
      </c>
      <c r="F29" s="278"/>
      <c r="G29" s="278"/>
      <c r="H29" s="278"/>
      <c r="I29" s="278"/>
      <c r="J29" s="278"/>
      <c r="K29" s="278"/>
      <c r="L29" s="278"/>
      <c r="M29" s="278"/>
      <c r="N29" s="66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86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138</v>
      </c>
      <c r="C53" s="11" t="s">
        <v>139</v>
      </c>
      <c r="D53" s="11" t="s">
        <v>140</v>
      </c>
      <c r="E53" s="11" t="s">
        <v>141</v>
      </c>
      <c r="F53" s="11" t="s">
        <v>142</v>
      </c>
      <c r="G53" s="11" t="s">
        <v>143</v>
      </c>
      <c r="H53" s="11" t="s">
        <v>144</v>
      </c>
      <c r="I53" s="11" t="s">
        <v>145</v>
      </c>
      <c r="J53" s="11" t="s">
        <v>146</v>
      </c>
      <c r="K53" s="11" t="s">
        <v>147</v>
      </c>
      <c r="L53" s="11" t="s">
        <v>148</v>
      </c>
      <c r="M53" s="11" t="s">
        <v>149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150</v>
      </c>
      <c r="B54" s="278">
        <v>19</v>
      </c>
      <c r="C54" s="278">
        <v>19.4</v>
      </c>
      <c r="D54" s="278">
        <v>18.7</v>
      </c>
      <c r="E54" s="278">
        <v>19.4</v>
      </c>
      <c r="F54" s="278">
        <v>19.5</v>
      </c>
      <c r="G54" s="278">
        <v>19.2</v>
      </c>
      <c r="H54" s="278">
        <v>19.1</v>
      </c>
      <c r="I54" s="278">
        <v>18.8</v>
      </c>
      <c r="J54" s="278">
        <v>18.4</v>
      </c>
      <c r="K54" s="278">
        <v>19</v>
      </c>
      <c r="L54" s="278">
        <v>19</v>
      </c>
      <c r="M54" s="278">
        <v>18.6</v>
      </c>
      <c r="N54" s="66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151</v>
      </c>
      <c r="B55" s="278">
        <v>18.8</v>
      </c>
      <c r="C55" s="278">
        <v>22.3</v>
      </c>
      <c r="D55" s="278">
        <v>21.9</v>
      </c>
      <c r="E55" s="278">
        <v>18.9</v>
      </c>
      <c r="F55" s="278">
        <v>20.2</v>
      </c>
      <c r="G55" s="278">
        <v>20.3</v>
      </c>
      <c r="H55" s="278">
        <v>20.1</v>
      </c>
      <c r="I55" s="278">
        <v>20</v>
      </c>
      <c r="J55" s="278">
        <v>19.9</v>
      </c>
      <c r="K55" s="278">
        <v>21.1</v>
      </c>
      <c r="L55" s="278">
        <v>21.7</v>
      </c>
      <c r="M55" s="278">
        <v>20.7</v>
      </c>
      <c r="N55" s="66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165</v>
      </c>
      <c r="B56" s="278">
        <v>20.8</v>
      </c>
      <c r="C56" s="278">
        <v>21</v>
      </c>
      <c r="D56" s="278">
        <v>20</v>
      </c>
      <c r="E56" s="278">
        <v>21.4</v>
      </c>
      <c r="F56" s="278">
        <v>22.3</v>
      </c>
      <c r="G56" s="278">
        <v>23</v>
      </c>
      <c r="H56" s="278">
        <v>21.7</v>
      </c>
      <c r="I56" s="278">
        <v>19.7</v>
      </c>
      <c r="J56" s="278">
        <v>20.4</v>
      </c>
      <c r="K56" s="278">
        <v>20.8</v>
      </c>
      <c r="L56" s="278">
        <v>21.3</v>
      </c>
      <c r="M56" s="278">
        <v>20.3</v>
      </c>
      <c r="N56" s="66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173</v>
      </c>
      <c r="B57" s="278">
        <v>21.1</v>
      </c>
      <c r="C57" s="278">
        <v>21.7</v>
      </c>
      <c r="D57" s="278">
        <v>20.3</v>
      </c>
      <c r="E57" s="278">
        <v>20.5</v>
      </c>
      <c r="F57" s="278">
        <v>21.1</v>
      </c>
      <c r="G57" s="278">
        <v>21.5</v>
      </c>
      <c r="H57" s="278">
        <v>21</v>
      </c>
      <c r="I57" s="278">
        <v>21</v>
      </c>
      <c r="J57" s="278">
        <v>20.9</v>
      </c>
      <c r="K57" s="278">
        <v>21.5</v>
      </c>
      <c r="L57" s="278">
        <v>21.2</v>
      </c>
      <c r="M57" s="278">
        <v>20.9</v>
      </c>
      <c r="N57" s="66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227</v>
      </c>
      <c r="B58" s="278">
        <v>21.6</v>
      </c>
      <c r="C58" s="278">
        <v>21.5</v>
      </c>
      <c r="D58" s="278">
        <v>20.6</v>
      </c>
      <c r="E58" s="278">
        <v>21.7</v>
      </c>
      <c r="F58" s="278"/>
      <c r="G58" s="278"/>
      <c r="H58" s="278"/>
      <c r="I58" s="278"/>
      <c r="J58" s="278"/>
      <c r="K58" s="278"/>
      <c r="L58" s="278"/>
      <c r="M58" s="278"/>
      <c r="N58" s="66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138</v>
      </c>
      <c r="C83" s="11" t="s">
        <v>139</v>
      </c>
      <c r="D83" s="11" t="s">
        <v>140</v>
      </c>
      <c r="E83" s="11" t="s">
        <v>141</v>
      </c>
      <c r="F83" s="11" t="s">
        <v>142</v>
      </c>
      <c r="G83" s="11" t="s">
        <v>143</v>
      </c>
      <c r="H83" s="11" t="s">
        <v>144</v>
      </c>
      <c r="I83" s="11" t="s">
        <v>145</v>
      </c>
      <c r="J83" s="11" t="s">
        <v>146</v>
      </c>
      <c r="K83" s="11" t="s">
        <v>147</v>
      </c>
      <c r="L83" s="11" t="s">
        <v>148</v>
      </c>
      <c r="M83" s="11" t="s">
        <v>149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150</v>
      </c>
      <c r="B84" s="269">
        <v>52.2</v>
      </c>
      <c r="C84" s="269">
        <v>52.5</v>
      </c>
      <c r="D84" s="269">
        <v>60.7</v>
      </c>
      <c r="E84" s="269">
        <v>54.9</v>
      </c>
      <c r="F84" s="269">
        <v>49.9</v>
      </c>
      <c r="G84" s="269">
        <v>57.4</v>
      </c>
      <c r="H84" s="269">
        <v>54.2</v>
      </c>
      <c r="I84" s="269">
        <v>47.3</v>
      </c>
      <c r="J84" s="269">
        <v>56.1</v>
      </c>
      <c r="K84" s="269">
        <v>58.2</v>
      </c>
      <c r="L84" s="269">
        <v>56</v>
      </c>
      <c r="M84" s="269">
        <v>57.2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166</v>
      </c>
      <c r="B85" s="269">
        <v>48.8</v>
      </c>
      <c r="C85" s="269">
        <v>47.7</v>
      </c>
      <c r="D85" s="269">
        <v>54.8</v>
      </c>
      <c r="E85" s="269">
        <v>53.1</v>
      </c>
      <c r="F85" s="269">
        <v>54.2</v>
      </c>
      <c r="G85" s="269">
        <v>54.3</v>
      </c>
      <c r="H85" s="269">
        <v>58.7</v>
      </c>
      <c r="I85" s="269">
        <v>58.7</v>
      </c>
      <c r="J85" s="269">
        <v>58.7</v>
      </c>
      <c r="K85" s="269">
        <v>62.2</v>
      </c>
      <c r="L85" s="269">
        <v>65.3</v>
      </c>
      <c r="M85" s="269">
        <v>65.9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152</v>
      </c>
      <c r="B86" s="269">
        <v>58.2</v>
      </c>
      <c r="C86" s="269">
        <v>57.6</v>
      </c>
      <c r="D86" s="269">
        <v>69.8</v>
      </c>
      <c r="E86" s="269">
        <v>70.8</v>
      </c>
      <c r="F86" s="269">
        <v>60.1</v>
      </c>
      <c r="G86" s="269">
        <v>69.3</v>
      </c>
      <c r="H86" s="269">
        <v>67.3</v>
      </c>
      <c r="I86" s="269">
        <v>62</v>
      </c>
      <c r="J86" s="269">
        <v>70.9</v>
      </c>
      <c r="K86" s="269">
        <v>69.5</v>
      </c>
      <c r="L86" s="269">
        <v>70</v>
      </c>
      <c r="M86" s="269">
        <v>71.5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173</v>
      </c>
      <c r="B87" s="269">
        <v>58.9</v>
      </c>
      <c r="C87" s="269">
        <v>60.2</v>
      </c>
      <c r="D87" s="269">
        <v>74.4</v>
      </c>
      <c r="E87" s="269">
        <v>68.2</v>
      </c>
      <c r="F87" s="269">
        <v>67.6</v>
      </c>
      <c r="G87" s="269">
        <v>74.5</v>
      </c>
      <c r="H87" s="269">
        <v>73</v>
      </c>
      <c r="I87" s="269">
        <v>66.4</v>
      </c>
      <c r="J87" s="269">
        <v>69.5</v>
      </c>
      <c r="K87" s="269">
        <v>71.6</v>
      </c>
      <c r="L87" s="269">
        <v>69.7</v>
      </c>
      <c r="M87" s="269">
        <v>76.7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227</v>
      </c>
      <c r="B88" s="269">
        <v>60.5</v>
      </c>
      <c r="C88" s="269">
        <v>71.2</v>
      </c>
      <c r="D88" s="269">
        <v>80.9</v>
      </c>
      <c r="E88" s="269">
        <v>76.2</v>
      </c>
      <c r="F88" s="269"/>
      <c r="G88" s="269"/>
      <c r="H88" s="269"/>
      <c r="I88" s="269"/>
      <c r="J88" s="269"/>
      <c r="K88" s="269"/>
      <c r="L88" s="269"/>
      <c r="M88" s="269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16384" width="10.625" style="0" customWidth="1"/>
  </cols>
  <sheetData>
    <row r="1" spans="1:8" ht="17.25" customHeight="1">
      <c r="A1" s="434" t="s">
        <v>223</v>
      </c>
      <c r="F1" s="264"/>
      <c r="G1" s="264"/>
      <c r="H1" s="264"/>
    </row>
    <row r="2" ht="13.5">
      <c r="A2" s="428"/>
    </row>
    <row r="3" spans="1:3" ht="17.25">
      <c r="A3" s="428"/>
      <c r="C3" s="264"/>
    </row>
    <row r="4" spans="1:13" ht="17.25">
      <c r="A4" s="428"/>
      <c r="J4" s="264"/>
      <c r="K4" s="264"/>
      <c r="L4" s="264"/>
      <c r="M4" s="264"/>
    </row>
    <row r="5" ht="13.5">
      <c r="A5" s="428"/>
    </row>
    <row r="6" ht="13.5">
      <c r="A6" s="428"/>
    </row>
    <row r="7" ht="13.5">
      <c r="A7" s="428"/>
    </row>
    <row r="8" ht="13.5">
      <c r="A8" s="428"/>
    </row>
    <row r="9" ht="13.5">
      <c r="A9" s="428"/>
    </row>
    <row r="10" ht="13.5">
      <c r="A10" s="428"/>
    </row>
    <row r="11" ht="13.5">
      <c r="A11" s="428"/>
    </row>
    <row r="12" ht="13.5">
      <c r="A12" s="428"/>
    </row>
    <row r="13" ht="13.5">
      <c r="A13" s="428"/>
    </row>
    <row r="14" ht="13.5">
      <c r="A14" s="428"/>
    </row>
    <row r="15" ht="13.5">
      <c r="A15" s="428"/>
    </row>
    <row r="16" ht="13.5">
      <c r="A16" s="428"/>
    </row>
    <row r="17" ht="13.5">
      <c r="A17" s="428"/>
    </row>
    <row r="18" ht="13.5">
      <c r="A18" s="428"/>
    </row>
    <row r="19" ht="13.5">
      <c r="A19" s="428"/>
    </row>
    <row r="20" ht="13.5">
      <c r="A20" s="428"/>
    </row>
    <row r="21" ht="13.5">
      <c r="A21" s="428"/>
    </row>
    <row r="22" ht="13.5">
      <c r="A22" s="428"/>
    </row>
    <row r="23" ht="13.5">
      <c r="A23" s="428"/>
    </row>
    <row r="24" ht="13.5">
      <c r="A24" s="428"/>
    </row>
    <row r="25" ht="13.5">
      <c r="A25" s="428"/>
    </row>
    <row r="26" ht="13.5">
      <c r="A26" s="428"/>
    </row>
    <row r="27" ht="13.5">
      <c r="A27" s="428"/>
    </row>
    <row r="28" ht="13.5">
      <c r="A28" s="428"/>
    </row>
    <row r="29" ht="13.5">
      <c r="A29" s="428"/>
    </row>
    <row r="30" ht="13.5">
      <c r="A30" s="428"/>
    </row>
    <row r="31" ht="13.5">
      <c r="A31" s="428"/>
    </row>
    <row r="32" ht="13.5">
      <c r="A32" s="428"/>
    </row>
    <row r="33" ht="13.5">
      <c r="A33" s="428"/>
    </row>
    <row r="34" ht="13.5">
      <c r="A34" s="428"/>
    </row>
    <row r="35" spans="1:15" s="59" customFormat="1" ht="19.5" customHeight="1">
      <c r="A35" s="428"/>
      <c r="B35" s="12"/>
      <c r="C35" s="265" t="s">
        <v>153</v>
      </c>
      <c r="D35" s="265" t="s">
        <v>154</v>
      </c>
      <c r="E35" s="265" t="s">
        <v>155</v>
      </c>
      <c r="F35" s="265" t="s">
        <v>156</v>
      </c>
      <c r="G35" s="265" t="s">
        <v>157</v>
      </c>
      <c r="H35" s="265" t="s">
        <v>225</v>
      </c>
      <c r="I35" s="265" t="s">
        <v>224</v>
      </c>
      <c r="J35" s="265" t="s">
        <v>158</v>
      </c>
      <c r="K35" s="265" t="s">
        <v>226</v>
      </c>
      <c r="L35" s="11" t="s">
        <v>173</v>
      </c>
      <c r="M35" s="11" t="s">
        <v>249</v>
      </c>
      <c r="N35" s="65"/>
      <c r="O35" s="266"/>
    </row>
    <row r="36" spans="1:15" ht="19.5" customHeight="1">
      <c r="A36" s="428"/>
      <c r="B36" s="413" t="s">
        <v>159</v>
      </c>
      <c r="C36" s="13">
        <v>149.9</v>
      </c>
      <c r="D36" s="13">
        <v>146</v>
      </c>
      <c r="E36" s="13">
        <v>139.8</v>
      </c>
      <c r="F36" s="13">
        <v>140.7</v>
      </c>
      <c r="G36" s="13">
        <v>138</v>
      </c>
      <c r="H36" s="13">
        <v>120.3</v>
      </c>
      <c r="I36" s="13">
        <v>113</v>
      </c>
      <c r="J36" s="13">
        <v>115.8</v>
      </c>
      <c r="K36" s="12">
        <v>115.1</v>
      </c>
      <c r="L36" s="12">
        <v>110.1</v>
      </c>
      <c r="M36" s="12">
        <v>109.9</v>
      </c>
      <c r="N36" s="1"/>
      <c r="O36" s="1"/>
    </row>
    <row r="37" spans="1:15" ht="19.5" customHeight="1">
      <c r="A37" s="428"/>
      <c r="B37" s="413" t="s">
        <v>160</v>
      </c>
      <c r="C37" s="13">
        <v>173.3</v>
      </c>
      <c r="D37" s="13">
        <v>179.3</v>
      </c>
      <c r="E37" s="13">
        <v>185.5</v>
      </c>
      <c r="F37" s="13">
        <v>186.7</v>
      </c>
      <c r="G37" s="13">
        <v>189.8</v>
      </c>
      <c r="H37" s="13">
        <v>190.2</v>
      </c>
      <c r="I37" s="13">
        <v>191.7</v>
      </c>
      <c r="J37" s="13">
        <v>198.8</v>
      </c>
      <c r="K37" s="12">
        <v>201.7</v>
      </c>
      <c r="L37" s="12">
        <v>204</v>
      </c>
      <c r="M37" s="12">
        <v>206.8</v>
      </c>
      <c r="N37" s="1"/>
      <c r="O37" s="1"/>
    </row>
    <row r="38" spans="1:13" ht="19.5" customHeight="1">
      <c r="A38" s="428"/>
      <c r="B38" s="413" t="s">
        <v>222</v>
      </c>
      <c r="C38" s="12">
        <v>178</v>
      </c>
      <c r="D38" s="12">
        <v>182</v>
      </c>
      <c r="E38" s="12">
        <v>185</v>
      </c>
      <c r="F38" s="12">
        <v>184</v>
      </c>
      <c r="G38" s="12">
        <v>184</v>
      </c>
      <c r="H38" s="12">
        <v>187</v>
      </c>
      <c r="I38" s="12">
        <v>185</v>
      </c>
      <c r="J38" s="12">
        <v>185</v>
      </c>
      <c r="K38" s="12">
        <v>182</v>
      </c>
      <c r="L38" s="12">
        <v>178</v>
      </c>
      <c r="M38" s="12">
        <v>178</v>
      </c>
    </row>
    <row r="40" ht="13.5">
      <c r="D40" s="367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193642</v>
      </c>
      <c r="K2" s="7" t="s">
        <v>11</v>
      </c>
      <c r="L2" s="6">
        <f aca="true" t="shared" si="0" ref="L2:L7">SUM(J2)</f>
        <v>193642</v>
      </c>
      <c r="M2" s="6">
        <v>130797</v>
      </c>
    </row>
    <row r="3" spans="10:13" ht="13.5">
      <c r="J3" s="6">
        <v>375374</v>
      </c>
      <c r="K3" s="5" t="s">
        <v>12</v>
      </c>
      <c r="L3" s="6">
        <f t="shared" si="0"/>
        <v>375374</v>
      </c>
      <c r="M3" s="6">
        <v>225052</v>
      </c>
    </row>
    <row r="4" spans="10:13" ht="13.5">
      <c r="J4" s="6">
        <v>417179</v>
      </c>
      <c r="K4" s="5" t="s">
        <v>13</v>
      </c>
      <c r="L4" s="6">
        <f t="shared" si="0"/>
        <v>417179</v>
      </c>
      <c r="M4" s="6">
        <v>233536</v>
      </c>
    </row>
    <row r="5" spans="10:13" ht="13.5">
      <c r="J5" s="6">
        <v>103796</v>
      </c>
      <c r="K5" s="5" t="s">
        <v>14</v>
      </c>
      <c r="L5" s="6">
        <f t="shared" si="0"/>
        <v>103796</v>
      </c>
      <c r="M5" s="6">
        <v>66714</v>
      </c>
    </row>
    <row r="6" spans="10:13" ht="13.5">
      <c r="J6" s="6">
        <v>382915</v>
      </c>
      <c r="K6" s="5" t="s">
        <v>15</v>
      </c>
      <c r="L6" s="6">
        <f t="shared" si="0"/>
        <v>382915</v>
      </c>
      <c r="M6" s="6">
        <v>268388</v>
      </c>
    </row>
    <row r="7" spans="10:13" ht="13.5">
      <c r="J7" s="6">
        <v>594870</v>
      </c>
      <c r="K7" s="5" t="s">
        <v>16</v>
      </c>
      <c r="L7" s="6">
        <f t="shared" si="0"/>
        <v>594870</v>
      </c>
      <c r="M7" s="6">
        <v>386970</v>
      </c>
    </row>
    <row r="8" spans="10:13" ht="13.5">
      <c r="J8" s="6">
        <f>SUM(J2:J7)</f>
        <v>2067776</v>
      </c>
      <c r="K8" s="5" t="s">
        <v>9</v>
      </c>
      <c r="L8" s="69">
        <f>SUM(L2:L7)</f>
        <v>2067776</v>
      </c>
      <c r="M8" s="6">
        <f>SUM(M2:M7)</f>
        <v>1311457</v>
      </c>
    </row>
    <row r="10" spans="10:13" ht="13.5">
      <c r="J10" t="s">
        <v>108</v>
      </c>
      <c r="L10" t="s">
        <v>128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130797</v>
      </c>
      <c r="M11" s="6">
        <f>SUM(N11-L11)</f>
        <v>62845</v>
      </c>
      <c r="N11" s="6">
        <f>SUM(L2)</f>
        <v>193642</v>
      </c>
    </row>
    <row r="12" spans="11:14" ht="13.5">
      <c r="K12" s="5" t="s">
        <v>12</v>
      </c>
      <c r="L12" s="6">
        <f t="shared" si="1"/>
        <v>225052</v>
      </c>
      <c r="M12" s="6">
        <f aca="true" t="shared" si="2" ref="M12:M17">SUM(N12-L12)</f>
        <v>150322</v>
      </c>
      <c r="N12" s="6">
        <f aca="true" t="shared" si="3" ref="N12:N17">SUM(L3)</f>
        <v>375374</v>
      </c>
    </row>
    <row r="13" spans="11:14" ht="13.5">
      <c r="K13" s="5" t="s">
        <v>13</v>
      </c>
      <c r="L13" s="6">
        <f t="shared" si="1"/>
        <v>233536</v>
      </c>
      <c r="M13" s="6">
        <f t="shared" si="2"/>
        <v>183643</v>
      </c>
      <c r="N13" s="6">
        <f t="shared" si="3"/>
        <v>417179</v>
      </c>
    </row>
    <row r="14" spans="11:14" ht="13.5">
      <c r="K14" s="5" t="s">
        <v>14</v>
      </c>
      <c r="L14" s="6">
        <f t="shared" si="1"/>
        <v>66714</v>
      </c>
      <c r="M14" s="6">
        <f t="shared" si="2"/>
        <v>37082</v>
      </c>
      <c r="N14" s="6">
        <f t="shared" si="3"/>
        <v>103796</v>
      </c>
    </row>
    <row r="15" spans="11:14" ht="13.5">
      <c r="K15" s="5" t="s">
        <v>15</v>
      </c>
      <c r="L15" s="6">
        <f t="shared" si="1"/>
        <v>268388</v>
      </c>
      <c r="M15" s="6">
        <f t="shared" si="2"/>
        <v>114527</v>
      </c>
      <c r="N15" s="6">
        <f t="shared" si="3"/>
        <v>382915</v>
      </c>
    </row>
    <row r="16" spans="11:14" ht="13.5">
      <c r="K16" s="5" t="s">
        <v>16</v>
      </c>
      <c r="L16" s="6">
        <f t="shared" si="1"/>
        <v>386970</v>
      </c>
      <c r="M16" s="6">
        <f t="shared" si="2"/>
        <v>207900</v>
      </c>
      <c r="N16" s="6">
        <f t="shared" si="3"/>
        <v>594870</v>
      </c>
    </row>
    <row r="17" spans="11:14" ht="13.5">
      <c r="K17" s="5" t="s">
        <v>9</v>
      </c>
      <c r="L17" s="6">
        <f>SUM(L11:L16)</f>
        <v>1311457</v>
      </c>
      <c r="M17" s="6">
        <f t="shared" si="2"/>
        <v>756319</v>
      </c>
      <c r="N17" s="6">
        <f t="shared" si="3"/>
        <v>2067776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40" t="s">
        <v>17</v>
      </c>
      <c r="D56" s="441"/>
      <c r="E56" s="440" t="s">
        <v>65</v>
      </c>
      <c r="F56" s="441"/>
      <c r="G56" s="444" t="s">
        <v>64</v>
      </c>
      <c r="H56" s="440" t="s">
        <v>66</v>
      </c>
      <c r="I56" s="441"/>
    </row>
    <row r="57" spans="1:9" ht="14.25">
      <c r="A57" s="53" t="s">
        <v>71</v>
      </c>
      <c r="B57" s="54"/>
      <c r="C57" s="442"/>
      <c r="D57" s="443"/>
      <c r="E57" s="442"/>
      <c r="F57" s="443"/>
      <c r="G57" s="445"/>
      <c r="H57" s="442"/>
      <c r="I57" s="443"/>
    </row>
    <row r="58" spans="1:9" ht="19.5" customHeight="1">
      <c r="A58" s="58" t="s">
        <v>100</v>
      </c>
      <c r="B58" s="55"/>
      <c r="C58" s="437" t="s">
        <v>131</v>
      </c>
      <c r="D58" s="436"/>
      <c r="E58" s="438" t="s">
        <v>250</v>
      </c>
      <c r="F58" s="436"/>
      <c r="G58" s="130">
        <v>21.5</v>
      </c>
      <c r="H58" s="56"/>
      <c r="I58" s="57"/>
    </row>
    <row r="59" spans="1:9" ht="19.5" customHeight="1">
      <c r="A59" s="58" t="s">
        <v>67</v>
      </c>
      <c r="B59" s="55"/>
      <c r="C59" s="435" t="s">
        <v>69</v>
      </c>
      <c r="D59" s="436"/>
      <c r="E59" s="438" t="s">
        <v>251</v>
      </c>
      <c r="F59" s="436"/>
      <c r="G59" s="138">
        <v>33</v>
      </c>
      <c r="H59" s="56"/>
      <c r="I59" s="57"/>
    </row>
    <row r="60" spans="1:9" ht="19.5" customHeight="1">
      <c r="A60" s="58" t="s">
        <v>68</v>
      </c>
      <c r="B60" s="55"/>
      <c r="C60" s="438" t="s">
        <v>210</v>
      </c>
      <c r="D60" s="439"/>
      <c r="E60" s="435" t="s">
        <v>252</v>
      </c>
      <c r="F60" s="436"/>
      <c r="G60" s="130">
        <v>67.5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67"/>
    </row>
    <row r="3" spans="1:2" ht="9.75" customHeight="1">
      <c r="A3" s="38"/>
      <c r="B3" s="38"/>
    </row>
    <row r="4" spans="10:13" ht="9.75" customHeight="1">
      <c r="J4" s="264"/>
      <c r="K4" s="3"/>
      <c r="L4" s="3"/>
      <c r="M4" s="129"/>
    </row>
    <row r="20" ht="9.75" customHeight="1">
      <c r="AI20" s="268"/>
    </row>
    <row r="25" spans="1:35" s="268" customFormat="1" ht="9.75" customHeight="1">
      <c r="A25" s="269"/>
      <c r="B25" s="269" t="s">
        <v>138</v>
      </c>
      <c r="C25" s="269" t="s">
        <v>139</v>
      </c>
      <c r="D25" s="269" t="s">
        <v>140</v>
      </c>
      <c r="E25" s="269" t="s">
        <v>141</v>
      </c>
      <c r="F25" s="269" t="s">
        <v>142</v>
      </c>
      <c r="G25" s="269" t="s">
        <v>143</v>
      </c>
      <c r="H25" s="269" t="s">
        <v>144</v>
      </c>
      <c r="I25" s="269" t="s">
        <v>145</v>
      </c>
      <c r="J25" s="269" t="s">
        <v>146</v>
      </c>
      <c r="K25" s="269" t="s">
        <v>147</v>
      </c>
      <c r="L25" s="269" t="s">
        <v>148</v>
      </c>
      <c r="M25" s="269" t="s">
        <v>149</v>
      </c>
      <c r="AI25"/>
    </row>
    <row r="26" spans="1:13" ht="9.75" customHeight="1">
      <c r="A26" s="10" t="s">
        <v>150</v>
      </c>
      <c r="B26" s="269">
        <v>65.1</v>
      </c>
      <c r="C26" s="269">
        <v>72.2</v>
      </c>
      <c r="D26" s="269">
        <v>82.7</v>
      </c>
      <c r="E26" s="269">
        <v>80.1</v>
      </c>
      <c r="F26" s="269">
        <v>82.3</v>
      </c>
      <c r="G26" s="269">
        <v>86</v>
      </c>
      <c r="H26" s="269">
        <v>83.8</v>
      </c>
      <c r="I26" s="269">
        <v>67</v>
      </c>
      <c r="J26" s="269">
        <v>78.6</v>
      </c>
      <c r="K26" s="269">
        <v>79.7</v>
      </c>
      <c r="L26" s="269">
        <v>77.3</v>
      </c>
      <c r="M26" s="269">
        <v>74.3</v>
      </c>
    </row>
    <row r="27" spans="1:13" ht="9.75" customHeight="1">
      <c r="A27" s="10" t="s">
        <v>151</v>
      </c>
      <c r="B27" s="269">
        <v>71.7</v>
      </c>
      <c r="C27" s="269">
        <v>74.6</v>
      </c>
      <c r="D27" s="269">
        <v>84.6</v>
      </c>
      <c r="E27" s="269">
        <v>88.4</v>
      </c>
      <c r="F27" s="269">
        <v>82.6</v>
      </c>
      <c r="G27" s="269">
        <v>87.5</v>
      </c>
      <c r="H27" s="269">
        <v>85.2</v>
      </c>
      <c r="I27" s="269">
        <v>81.2</v>
      </c>
      <c r="J27" s="269">
        <v>75.8</v>
      </c>
      <c r="K27" s="269">
        <v>81</v>
      </c>
      <c r="L27" s="269">
        <v>81.8</v>
      </c>
      <c r="M27" s="269">
        <v>78.8</v>
      </c>
    </row>
    <row r="28" spans="1:13" ht="9.75" customHeight="1">
      <c r="A28" s="10" t="s">
        <v>152</v>
      </c>
      <c r="B28" s="269">
        <v>70.4</v>
      </c>
      <c r="C28" s="269">
        <v>73.6</v>
      </c>
      <c r="D28" s="271">
        <v>80</v>
      </c>
      <c r="E28" s="269">
        <v>89.5</v>
      </c>
      <c r="F28" s="269">
        <v>86.8</v>
      </c>
      <c r="G28" s="269">
        <v>93.7</v>
      </c>
      <c r="H28" s="269">
        <v>87</v>
      </c>
      <c r="I28" s="269">
        <v>78.2</v>
      </c>
      <c r="J28" s="269">
        <v>80.5</v>
      </c>
      <c r="K28" s="269">
        <v>79.8</v>
      </c>
      <c r="L28" s="269">
        <v>78.1</v>
      </c>
      <c r="M28" s="269">
        <v>76.7</v>
      </c>
    </row>
    <row r="29" spans="1:13" ht="9.75" customHeight="1">
      <c r="A29" s="10" t="s">
        <v>161</v>
      </c>
      <c r="B29" s="269">
        <v>67.2</v>
      </c>
      <c r="C29" s="269">
        <v>70.1</v>
      </c>
      <c r="D29" s="271">
        <v>81.3</v>
      </c>
      <c r="E29" s="269">
        <v>80</v>
      </c>
      <c r="F29" s="269">
        <v>82.1</v>
      </c>
      <c r="G29" s="269">
        <v>84.3</v>
      </c>
      <c r="H29" s="269">
        <v>79.1</v>
      </c>
      <c r="I29" s="269">
        <v>76</v>
      </c>
      <c r="J29" s="269">
        <v>76.7</v>
      </c>
      <c r="K29" s="269">
        <v>77.5</v>
      </c>
      <c r="L29" s="269">
        <v>77.2</v>
      </c>
      <c r="M29" s="269">
        <v>74.1</v>
      </c>
    </row>
    <row r="30" spans="1:13" ht="9.75" customHeight="1">
      <c r="A30" s="10" t="s">
        <v>227</v>
      </c>
      <c r="B30" s="269">
        <v>70.3</v>
      </c>
      <c r="C30" s="269">
        <v>72.8</v>
      </c>
      <c r="D30" s="271">
        <v>83.8</v>
      </c>
      <c r="E30" s="269">
        <v>83.2</v>
      </c>
      <c r="F30" s="269"/>
      <c r="G30" s="269"/>
      <c r="H30" s="269"/>
      <c r="I30" s="269"/>
      <c r="J30" s="269"/>
      <c r="K30" s="269"/>
      <c r="L30" s="269"/>
      <c r="M30" s="269"/>
    </row>
    <row r="31" spans="2:13" s="1" customFormat="1" ht="9.75" customHeight="1"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69"/>
      <c r="B55" s="269" t="s">
        <v>138</v>
      </c>
      <c r="C55" s="269" t="s">
        <v>139</v>
      </c>
      <c r="D55" s="269" t="s">
        <v>140</v>
      </c>
      <c r="E55" s="269" t="s">
        <v>141</v>
      </c>
      <c r="F55" s="269" t="s">
        <v>142</v>
      </c>
      <c r="G55" s="269" t="s">
        <v>143</v>
      </c>
      <c r="H55" s="269" t="s">
        <v>144</v>
      </c>
      <c r="I55" s="269" t="s">
        <v>145</v>
      </c>
      <c r="J55" s="269" t="s">
        <v>146</v>
      </c>
      <c r="K55" s="269" t="s">
        <v>147</v>
      </c>
      <c r="L55" s="269" t="s">
        <v>148</v>
      </c>
      <c r="M55" s="269" t="s">
        <v>149</v>
      </c>
    </row>
    <row r="56" spans="1:13" ht="9.75" customHeight="1">
      <c r="A56" s="10" t="s">
        <v>150</v>
      </c>
      <c r="B56" s="269">
        <v>110.7</v>
      </c>
      <c r="C56" s="269">
        <v>112.7</v>
      </c>
      <c r="D56" s="269">
        <v>113</v>
      </c>
      <c r="E56" s="269">
        <v>113.9</v>
      </c>
      <c r="F56" s="269">
        <v>117.3</v>
      </c>
      <c r="G56" s="269">
        <v>118.4</v>
      </c>
      <c r="H56" s="269">
        <v>116.1</v>
      </c>
      <c r="I56" s="269">
        <v>111.7</v>
      </c>
      <c r="J56" s="270">
        <v>110.7</v>
      </c>
      <c r="K56" s="269">
        <v>110.5</v>
      </c>
      <c r="L56" s="269">
        <v>112.5</v>
      </c>
      <c r="M56" s="269">
        <v>108.3</v>
      </c>
    </row>
    <row r="57" spans="1:13" ht="9.75" customHeight="1">
      <c r="A57" s="10" t="s">
        <v>151</v>
      </c>
      <c r="B57" s="269">
        <v>113</v>
      </c>
      <c r="C57" s="269">
        <v>114.1</v>
      </c>
      <c r="D57" s="269">
        <v>112.6</v>
      </c>
      <c r="E57" s="269">
        <v>114.8</v>
      </c>
      <c r="F57" s="269">
        <v>115.7</v>
      </c>
      <c r="G57" s="269">
        <v>116.8</v>
      </c>
      <c r="H57" s="269">
        <v>110.8</v>
      </c>
      <c r="I57" s="269">
        <v>114.7</v>
      </c>
      <c r="J57" s="270">
        <v>110.5</v>
      </c>
      <c r="K57" s="269">
        <v>115.6</v>
      </c>
      <c r="L57" s="269">
        <v>117.5</v>
      </c>
      <c r="M57" s="269">
        <v>113.2</v>
      </c>
    </row>
    <row r="58" spans="1:13" ht="9.75" customHeight="1">
      <c r="A58" s="10" t="s">
        <v>162</v>
      </c>
      <c r="B58" s="269">
        <v>115.3</v>
      </c>
      <c r="C58" s="269">
        <v>117.2</v>
      </c>
      <c r="D58" s="269">
        <v>111.2</v>
      </c>
      <c r="E58" s="269">
        <v>115.9</v>
      </c>
      <c r="F58" s="269">
        <v>120.8</v>
      </c>
      <c r="G58" s="269">
        <v>121</v>
      </c>
      <c r="H58" s="269">
        <v>116.7</v>
      </c>
      <c r="I58" s="269">
        <v>113.9</v>
      </c>
      <c r="J58" s="270">
        <v>113.5</v>
      </c>
      <c r="K58" s="269">
        <v>114.8</v>
      </c>
      <c r="L58" s="269">
        <v>112</v>
      </c>
      <c r="M58" s="269">
        <v>108.4</v>
      </c>
    </row>
    <row r="59" spans="1:13" ht="9.75" customHeight="1">
      <c r="A59" s="10" t="s">
        <v>163</v>
      </c>
      <c r="B59" s="269">
        <v>109.8</v>
      </c>
      <c r="C59" s="269">
        <v>110.7</v>
      </c>
      <c r="D59" s="269">
        <v>109.8</v>
      </c>
      <c r="E59" s="269">
        <v>109.2</v>
      </c>
      <c r="F59" s="269">
        <v>114.7</v>
      </c>
      <c r="G59" s="269">
        <v>114.5</v>
      </c>
      <c r="H59" s="269">
        <v>110.4</v>
      </c>
      <c r="I59" s="269">
        <v>109.7</v>
      </c>
      <c r="J59" s="270">
        <v>109.6</v>
      </c>
      <c r="K59" s="269">
        <v>110.3</v>
      </c>
      <c r="L59" s="269">
        <v>108.6</v>
      </c>
      <c r="M59" s="269">
        <v>103.4</v>
      </c>
    </row>
    <row r="60" spans="1:13" ht="10.5" customHeight="1">
      <c r="A60" s="10" t="s">
        <v>227</v>
      </c>
      <c r="B60" s="269">
        <v>108.7</v>
      </c>
      <c r="C60" s="269">
        <v>110.2</v>
      </c>
      <c r="D60" s="269">
        <v>109.7</v>
      </c>
      <c r="E60" s="269">
        <v>110.8</v>
      </c>
      <c r="F60" s="269"/>
      <c r="G60" s="269"/>
      <c r="H60" s="269"/>
      <c r="I60" s="269"/>
      <c r="J60" s="270"/>
      <c r="K60" s="269"/>
      <c r="L60" s="269"/>
      <c r="M60" s="269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69"/>
      <c r="B85" s="269" t="s">
        <v>138</v>
      </c>
      <c r="C85" s="269" t="s">
        <v>139</v>
      </c>
      <c r="D85" s="269" t="s">
        <v>140</v>
      </c>
      <c r="E85" s="269" t="s">
        <v>141</v>
      </c>
      <c r="F85" s="269" t="s">
        <v>142</v>
      </c>
      <c r="G85" s="269" t="s">
        <v>143</v>
      </c>
      <c r="H85" s="269" t="s">
        <v>144</v>
      </c>
      <c r="I85" s="269" t="s">
        <v>145</v>
      </c>
      <c r="J85" s="269" t="s">
        <v>146</v>
      </c>
      <c r="K85" s="269" t="s">
        <v>147</v>
      </c>
      <c r="L85" s="269" t="s">
        <v>148</v>
      </c>
      <c r="M85" s="269" t="s">
        <v>149</v>
      </c>
    </row>
    <row r="86" spans="1:13" ht="9.75" customHeight="1">
      <c r="A86" s="11" t="s">
        <v>150</v>
      </c>
      <c r="B86" s="269">
        <v>59</v>
      </c>
      <c r="C86" s="269">
        <v>63.8</v>
      </c>
      <c r="D86" s="269">
        <v>73.2</v>
      </c>
      <c r="E86" s="269">
        <v>70.2</v>
      </c>
      <c r="F86" s="269">
        <v>69.7</v>
      </c>
      <c r="G86" s="269">
        <v>72.5</v>
      </c>
      <c r="H86" s="269">
        <v>72.4</v>
      </c>
      <c r="I86" s="269">
        <v>60.8</v>
      </c>
      <c r="J86" s="270">
        <v>71.1</v>
      </c>
      <c r="K86" s="269">
        <v>72.2</v>
      </c>
      <c r="L86" s="269">
        <v>68.4</v>
      </c>
      <c r="M86" s="269">
        <v>69.2</v>
      </c>
    </row>
    <row r="87" spans="1:25" ht="9.75" customHeight="1">
      <c r="A87" s="11" t="s">
        <v>151</v>
      </c>
      <c r="B87" s="269">
        <v>62.6</v>
      </c>
      <c r="C87" s="269">
        <v>65.3</v>
      </c>
      <c r="D87" s="269">
        <v>75.3</v>
      </c>
      <c r="E87" s="269">
        <v>76.8</v>
      </c>
      <c r="F87" s="269">
        <v>71.3</v>
      </c>
      <c r="G87" s="269">
        <v>74.7</v>
      </c>
      <c r="H87" s="269">
        <v>77.6</v>
      </c>
      <c r="I87" s="269">
        <v>70.3</v>
      </c>
      <c r="J87" s="270">
        <v>69.2</v>
      </c>
      <c r="K87" s="269">
        <v>69.4</v>
      </c>
      <c r="L87" s="269">
        <v>69.3</v>
      </c>
      <c r="M87" s="269">
        <v>70.2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74"/>
    </row>
    <row r="88" spans="1:25" ht="9.75" customHeight="1">
      <c r="A88" s="11" t="s">
        <v>164</v>
      </c>
      <c r="B88" s="269">
        <v>60.7</v>
      </c>
      <c r="C88" s="269">
        <v>62.5</v>
      </c>
      <c r="D88" s="269">
        <v>72.7</v>
      </c>
      <c r="E88" s="269">
        <v>76.8</v>
      </c>
      <c r="F88" s="269">
        <v>71.3</v>
      </c>
      <c r="G88" s="269">
        <v>77.4</v>
      </c>
      <c r="H88" s="269">
        <v>75</v>
      </c>
      <c r="I88" s="269">
        <v>69</v>
      </c>
      <c r="J88" s="270">
        <v>71</v>
      </c>
      <c r="K88" s="269">
        <v>69.4</v>
      </c>
      <c r="L88" s="269">
        <v>70.2</v>
      </c>
      <c r="M88" s="269">
        <v>71.2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274"/>
    </row>
    <row r="89" spans="1:25" ht="9.75" customHeight="1">
      <c r="A89" s="11" t="s">
        <v>163</v>
      </c>
      <c r="B89" s="269">
        <v>61</v>
      </c>
      <c r="C89" s="269">
        <v>63.2</v>
      </c>
      <c r="D89" s="269">
        <v>74.1</v>
      </c>
      <c r="E89" s="269">
        <v>73.3</v>
      </c>
      <c r="F89" s="269">
        <v>70.9</v>
      </c>
      <c r="G89" s="269">
        <v>73.6</v>
      </c>
      <c r="H89" s="269">
        <v>72.2</v>
      </c>
      <c r="I89" s="269">
        <v>69.3</v>
      </c>
      <c r="J89" s="270">
        <v>70</v>
      </c>
      <c r="K89" s="269">
        <v>70.2</v>
      </c>
      <c r="L89" s="269">
        <v>71.3</v>
      </c>
      <c r="M89" s="269">
        <v>72.3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227</v>
      </c>
      <c r="B90" s="269">
        <v>63.8</v>
      </c>
      <c r="C90" s="269">
        <v>65.8</v>
      </c>
      <c r="D90" s="269">
        <v>76.4</v>
      </c>
      <c r="E90" s="269">
        <v>74.9</v>
      </c>
      <c r="F90" s="269"/>
      <c r="G90" s="269"/>
      <c r="H90" s="269"/>
      <c r="I90" s="269"/>
      <c r="J90" s="270"/>
      <c r="K90" s="269"/>
      <c r="L90" s="269"/>
      <c r="M90" s="269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75"/>
      <c r="B91" s="275"/>
      <c r="C91" s="275"/>
      <c r="D91" s="275"/>
      <c r="E91" s="275"/>
      <c r="F91" s="275"/>
      <c r="G91" s="275"/>
      <c r="H91" s="275"/>
      <c r="I91" s="275"/>
      <c r="J91" s="275"/>
      <c r="K91" s="273"/>
      <c r="L91" s="275"/>
      <c r="M91" s="27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46" t="s">
        <v>253</v>
      </c>
      <c r="B1" s="446"/>
      <c r="C1" s="446"/>
      <c r="D1" s="446"/>
      <c r="E1" s="446"/>
      <c r="F1" s="446"/>
      <c r="G1" s="446"/>
      <c r="M1" s="22"/>
      <c r="N1" t="s">
        <v>228</v>
      </c>
      <c r="O1" s="181"/>
      <c r="P1" s="67"/>
      <c r="Q1" s="184" t="s">
        <v>229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65" t="s">
        <v>21</v>
      </c>
      <c r="J2" s="12" t="s">
        <v>109</v>
      </c>
      <c r="K2" s="5" t="s">
        <v>58</v>
      </c>
      <c r="L2" s="5"/>
      <c r="M2" s="12" t="s">
        <v>21</v>
      </c>
      <c r="N2" s="12"/>
      <c r="O2" s="146"/>
      <c r="P2" s="134"/>
      <c r="Q2" s="143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52" t="s">
        <v>43</v>
      </c>
      <c r="J3" s="17">
        <v>165136</v>
      </c>
      <c r="K3" s="20">
        <v>1</v>
      </c>
      <c r="L3" s="5">
        <f>SUM(H3)</f>
        <v>26</v>
      </c>
      <c r="M3" s="352" t="s">
        <v>43</v>
      </c>
      <c r="N3" s="17">
        <f>SUM(J3)</f>
        <v>165136</v>
      </c>
      <c r="O3" s="5">
        <f>SUM(H3)</f>
        <v>26</v>
      </c>
      <c r="P3" s="352" t="s">
        <v>43</v>
      </c>
      <c r="Q3" s="142">
        <v>154191</v>
      </c>
    </row>
    <row r="4" spans="8:17" ht="13.5" customHeight="1">
      <c r="H4" s="5">
        <v>16</v>
      </c>
      <c r="I4" s="352" t="s">
        <v>3</v>
      </c>
      <c r="J4" s="17">
        <v>137039</v>
      </c>
      <c r="K4" s="20">
        <v>2</v>
      </c>
      <c r="L4" s="5">
        <f aca="true" t="shared" si="0" ref="L4:L12">SUM(H4)</f>
        <v>16</v>
      </c>
      <c r="M4" s="352" t="s">
        <v>3</v>
      </c>
      <c r="N4" s="17">
        <f aca="true" t="shared" si="1" ref="N4:N12">SUM(J4)</f>
        <v>137039</v>
      </c>
      <c r="O4" s="5">
        <f aca="true" t="shared" si="2" ref="O4:O12">SUM(H4)</f>
        <v>16</v>
      </c>
      <c r="P4" s="352" t="s">
        <v>3</v>
      </c>
      <c r="Q4" s="142">
        <v>127138</v>
      </c>
    </row>
    <row r="5" spans="8:19" ht="13.5" customHeight="1">
      <c r="H5" s="5">
        <v>33</v>
      </c>
      <c r="I5" s="352" t="s">
        <v>0</v>
      </c>
      <c r="J5" s="17">
        <v>134794</v>
      </c>
      <c r="K5" s="20">
        <v>3</v>
      </c>
      <c r="L5" s="5">
        <f t="shared" si="0"/>
        <v>33</v>
      </c>
      <c r="M5" s="352" t="s">
        <v>0</v>
      </c>
      <c r="N5" s="17">
        <f t="shared" si="1"/>
        <v>134794</v>
      </c>
      <c r="O5" s="5">
        <f t="shared" si="2"/>
        <v>33</v>
      </c>
      <c r="P5" s="352" t="s">
        <v>0</v>
      </c>
      <c r="Q5" s="142">
        <v>123590</v>
      </c>
      <c r="S5" s="67"/>
    </row>
    <row r="6" spans="8:17" ht="13.5" customHeight="1">
      <c r="H6" s="134">
        <v>40</v>
      </c>
      <c r="I6" s="353" t="s">
        <v>198</v>
      </c>
      <c r="J6" s="17">
        <v>44381</v>
      </c>
      <c r="K6" s="20">
        <v>4</v>
      </c>
      <c r="L6" s="5">
        <f t="shared" si="0"/>
        <v>40</v>
      </c>
      <c r="M6" s="353" t="s">
        <v>198</v>
      </c>
      <c r="N6" s="17">
        <f t="shared" si="1"/>
        <v>44381</v>
      </c>
      <c r="O6" s="5">
        <f t="shared" si="2"/>
        <v>40</v>
      </c>
      <c r="P6" s="353" t="s">
        <v>198</v>
      </c>
      <c r="Q6" s="142">
        <v>56986</v>
      </c>
    </row>
    <row r="7" spans="8:17" ht="13.5" customHeight="1">
      <c r="H7" s="5">
        <v>34</v>
      </c>
      <c r="I7" s="352" t="s">
        <v>1</v>
      </c>
      <c r="J7" s="17">
        <v>43617</v>
      </c>
      <c r="K7" s="20">
        <v>5</v>
      </c>
      <c r="L7" s="5">
        <f t="shared" si="0"/>
        <v>34</v>
      </c>
      <c r="M7" s="352" t="s">
        <v>1</v>
      </c>
      <c r="N7" s="17">
        <f t="shared" si="1"/>
        <v>43617</v>
      </c>
      <c r="O7" s="5">
        <f t="shared" si="2"/>
        <v>34</v>
      </c>
      <c r="P7" s="352" t="s">
        <v>1</v>
      </c>
      <c r="Q7" s="142">
        <v>49146</v>
      </c>
    </row>
    <row r="8" spans="8:17" ht="13.5" customHeight="1">
      <c r="H8" s="5">
        <v>36</v>
      </c>
      <c r="I8" s="352" t="s">
        <v>5</v>
      </c>
      <c r="J8" s="17">
        <v>36852</v>
      </c>
      <c r="K8" s="20">
        <v>6</v>
      </c>
      <c r="L8" s="5">
        <f t="shared" si="0"/>
        <v>36</v>
      </c>
      <c r="M8" s="352" t="s">
        <v>5</v>
      </c>
      <c r="N8" s="17">
        <f t="shared" si="1"/>
        <v>36852</v>
      </c>
      <c r="O8" s="5">
        <f t="shared" si="2"/>
        <v>36</v>
      </c>
      <c r="P8" s="352" t="s">
        <v>5</v>
      </c>
      <c r="Q8" s="142">
        <v>28003</v>
      </c>
    </row>
    <row r="9" spans="8:17" ht="13.5" customHeight="1">
      <c r="H9" s="5">
        <v>13</v>
      </c>
      <c r="I9" s="352" t="s">
        <v>7</v>
      </c>
      <c r="J9" s="17">
        <v>36687</v>
      </c>
      <c r="K9" s="20">
        <v>7</v>
      </c>
      <c r="L9" s="5">
        <f t="shared" si="0"/>
        <v>13</v>
      </c>
      <c r="M9" s="352" t="s">
        <v>7</v>
      </c>
      <c r="N9" s="17">
        <f t="shared" si="1"/>
        <v>36687</v>
      </c>
      <c r="O9" s="5">
        <f t="shared" si="2"/>
        <v>13</v>
      </c>
      <c r="P9" s="352" t="s">
        <v>7</v>
      </c>
      <c r="Q9" s="142">
        <v>20666</v>
      </c>
    </row>
    <row r="10" spans="8:17" ht="13.5" customHeight="1">
      <c r="H10" s="5">
        <v>31</v>
      </c>
      <c r="I10" s="352" t="s">
        <v>122</v>
      </c>
      <c r="J10" s="17">
        <v>30676</v>
      </c>
      <c r="K10" s="20">
        <v>8</v>
      </c>
      <c r="L10" s="5">
        <f t="shared" si="0"/>
        <v>31</v>
      </c>
      <c r="M10" s="352" t="s">
        <v>122</v>
      </c>
      <c r="N10" s="17">
        <f t="shared" si="1"/>
        <v>30676</v>
      </c>
      <c r="O10" s="5">
        <f t="shared" si="2"/>
        <v>31</v>
      </c>
      <c r="P10" s="352" t="s">
        <v>122</v>
      </c>
      <c r="Q10" s="142">
        <v>37466</v>
      </c>
    </row>
    <row r="11" spans="8:17" ht="13.5" customHeight="1">
      <c r="H11" s="5">
        <v>38</v>
      </c>
      <c r="I11" s="352" t="s">
        <v>52</v>
      </c>
      <c r="J11" s="17">
        <v>29263</v>
      </c>
      <c r="K11" s="20">
        <v>9</v>
      </c>
      <c r="L11" s="5">
        <f t="shared" si="0"/>
        <v>38</v>
      </c>
      <c r="M11" s="352" t="s">
        <v>52</v>
      </c>
      <c r="N11" s="17">
        <f t="shared" si="1"/>
        <v>29263</v>
      </c>
      <c r="O11" s="5">
        <f t="shared" si="2"/>
        <v>38</v>
      </c>
      <c r="P11" s="352" t="s">
        <v>52</v>
      </c>
      <c r="Q11" s="142">
        <v>29721</v>
      </c>
    </row>
    <row r="12" spans="8:17" ht="13.5" customHeight="1" thickBot="1">
      <c r="H12" s="421">
        <v>17</v>
      </c>
      <c r="I12" s="357" t="s">
        <v>34</v>
      </c>
      <c r="J12" s="422">
        <v>27300</v>
      </c>
      <c r="K12" s="21">
        <v>10</v>
      </c>
      <c r="L12" s="5">
        <f t="shared" si="0"/>
        <v>17</v>
      </c>
      <c r="M12" s="357" t="s">
        <v>34</v>
      </c>
      <c r="N12" s="17">
        <f t="shared" si="1"/>
        <v>27300</v>
      </c>
      <c r="O12" s="5">
        <f t="shared" si="2"/>
        <v>17</v>
      </c>
      <c r="P12" s="357" t="s">
        <v>34</v>
      </c>
      <c r="Q12" s="142">
        <v>30227</v>
      </c>
    </row>
    <row r="13" spans="8:17" ht="13.5" customHeight="1">
      <c r="H13" s="414">
        <v>3</v>
      </c>
      <c r="I13" s="419" t="s">
        <v>22</v>
      </c>
      <c r="J13" s="420">
        <v>27084</v>
      </c>
      <c r="K13" s="170"/>
      <c r="L13" s="127"/>
      <c r="M13" s="127"/>
      <c r="N13" s="171"/>
      <c r="O13" s="1"/>
      <c r="P13" s="261" t="s">
        <v>120</v>
      </c>
      <c r="Q13" s="142">
        <v>800210</v>
      </c>
    </row>
    <row r="14" spans="2:15" ht="13.5" customHeight="1">
      <c r="B14" s="26"/>
      <c r="H14" s="5">
        <v>24</v>
      </c>
      <c r="I14" s="352" t="s">
        <v>41</v>
      </c>
      <c r="J14" s="17">
        <v>22683</v>
      </c>
      <c r="K14" s="170"/>
      <c r="L14" s="33"/>
      <c r="N14" t="s">
        <v>90</v>
      </c>
      <c r="O14"/>
    </row>
    <row r="15" spans="8:17" ht="13.5" customHeight="1">
      <c r="H15" s="5">
        <v>25</v>
      </c>
      <c r="I15" s="352" t="s">
        <v>42</v>
      </c>
      <c r="J15" s="17">
        <v>20314</v>
      </c>
      <c r="K15" s="170"/>
      <c r="L15" s="33"/>
      <c r="M15" s="1" t="s">
        <v>230</v>
      </c>
      <c r="N15" s="19"/>
      <c r="O15"/>
      <c r="P15" t="s">
        <v>231</v>
      </c>
      <c r="Q15" s="140" t="s">
        <v>98</v>
      </c>
    </row>
    <row r="16" spans="2:18" ht="13.5" customHeight="1">
      <c r="B16" s="1"/>
      <c r="C16" s="19"/>
      <c r="D16" s="1"/>
      <c r="E16" s="24"/>
      <c r="F16" s="1"/>
      <c r="H16" s="5">
        <v>14</v>
      </c>
      <c r="I16" s="352" t="s">
        <v>32</v>
      </c>
      <c r="J16" s="17">
        <v>13540</v>
      </c>
      <c r="K16" s="170"/>
      <c r="L16" s="5">
        <f>SUM(L3)</f>
        <v>26</v>
      </c>
      <c r="M16" s="17">
        <f>SUM(N3)</f>
        <v>165136</v>
      </c>
      <c r="N16" s="352" t="s">
        <v>43</v>
      </c>
      <c r="O16" s="5">
        <f>SUM(O3)</f>
        <v>26</v>
      </c>
      <c r="P16" s="17">
        <f>SUM(M16)</f>
        <v>165136</v>
      </c>
      <c r="Q16" s="141">
        <v>173241</v>
      </c>
      <c r="R16" s="128"/>
    </row>
    <row r="17" spans="2:19" ht="13.5" customHeight="1">
      <c r="B17" s="1"/>
      <c r="C17" s="19"/>
      <c r="D17" s="1"/>
      <c r="E17" s="24"/>
      <c r="F17" s="1"/>
      <c r="H17" s="5">
        <v>2</v>
      </c>
      <c r="I17" s="352" t="s">
        <v>6</v>
      </c>
      <c r="J17" s="17">
        <v>13326</v>
      </c>
      <c r="K17" s="170"/>
      <c r="L17" s="5">
        <f aca="true" t="shared" si="3" ref="L17:L25">SUM(L4)</f>
        <v>16</v>
      </c>
      <c r="M17" s="17">
        <f aca="true" t="shared" si="4" ref="M17:M25">SUM(N4)</f>
        <v>137039</v>
      </c>
      <c r="N17" s="352" t="s">
        <v>3</v>
      </c>
      <c r="O17" s="5">
        <f aca="true" t="shared" si="5" ref="O17:O25">SUM(O4)</f>
        <v>16</v>
      </c>
      <c r="P17" s="17">
        <f aca="true" t="shared" si="6" ref="P17:P25">SUM(M17)</f>
        <v>137039</v>
      </c>
      <c r="Q17" s="141">
        <v>101601</v>
      </c>
      <c r="R17" s="128"/>
      <c r="S17" s="59"/>
    </row>
    <row r="18" spans="2:19" ht="13.5" customHeight="1">
      <c r="B18" s="1"/>
      <c r="C18" s="19"/>
      <c r="D18" s="1"/>
      <c r="E18" s="24"/>
      <c r="F18" s="1"/>
      <c r="H18" s="5">
        <v>37</v>
      </c>
      <c r="I18" s="352" t="s">
        <v>51</v>
      </c>
      <c r="J18" s="17">
        <v>8881</v>
      </c>
      <c r="K18" s="170"/>
      <c r="L18" s="5">
        <f t="shared" si="3"/>
        <v>33</v>
      </c>
      <c r="M18" s="17">
        <f t="shared" si="4"/>
        <v>134794</v>
      </c>
      <c r="N18" s="352" t="s">
        <v>0</v>
      </c>
      <c r="O18" s="5">
        <f t="shared" si="5"/>
        <v>33</v>
      </c>
      <c r="P18" s="17">
        <f t="shared" si="6"/>
        <v>134794</v>
      </c>
      <c r="Q18" s="141">
        <v>130359</v>
      </c>
      <c r="R18" s="128"/>
      <c r="S18" s="194"/>
    </row>
    <row r="19" spans="2:19" ht="13.5" customHeight="1">
      <c r="B19" s="1"/>
      <c r="C19" s="19"/>
      <c r="D19" s="1"/>
      <c r="E19" s="24"/>
      <c r="F19" s="1"/>
      <c r="H19" s="5">
        <v>22</v>
      </c>
      <c r="I19" s="352" t="s">
        <v>39</v>
      </c>
      <c r="J19" s="17">
        <v>6308</v>
      </c>
      <c r="L19" s="5">
        <f t="shared" si="3"/>
        <v>40</v>
      </c>
      <c r="M19" s="17">
        <f t="shared" si="4"/>
        <v>44381</v>
      </c>
      <c r="N19" s="353" t="s">
        <v>198</v>
      </c>
      <c r="O19" s="5">
        <f t="shared" si="5"/>
        <v>40</v>
      </c>
      <c r="P19" s="17">
        <f t="shared" si="6"/>
        <v>44381</v>
      </c>
      <c r="Q19" s="141">
        <v>58914</v>
      </c>
      <c r="R19" s="128"/>
      <c r="S19" s="223"/>
    </row>
    <row r="20" spans="2:19" ht="13.5" customHeight="1">
      <c r="B20" s="25"/>
      <c r="C20" s="19"/>
      <c r="D20" s="1"/>
      <c r="E20" s="24"/>
      <c r="F20" s="1"/>
      <c r="G20" s="1"/>
      <c r="H20" s="5">
        <v>9</v>
      </c>
      <c r="I20" s="352" t="s">
        <v>28</v>
      </c>
      <c r="J20" s="17">
        <v>4477</v>
      </c>
      <c r="L20" s="5">
        <f t="shared" si="3"/>
        <v>34</v>
      </c>
      <c r="M20" s="17">
        <f t="shared" si="4"/>
        <v>43617</v>
      </c>
      <c r="N20" s="352" t="s">
        <v>1</v>
      </c>
      <c r="O20" s="5">
        <f t="shared" si="5"/>
        <v>34</v>
      </c>
      <c r="P20" s="17">
        <f t="shared" si="6"/>
        <v>43617</v>
      </c>
      <c r="Q20" s="141">
        <v>45170</v>
      </c>
      <c r="R20" s="128"/>
      <c r="S20" s="223"/>
    </row>
    <row r="21" spans="2:19" ht="13.5" customHeight="1">
      <c r="B21" s="25"/>
      <c r="C21" s="19"/>
      <c r="D21" s="1"/>
      <c r="E21" s="24"/>
      <c r="F21" s="1"/>
      <c r="H21" s="5">
        <v>15</v>
      </c>
      <c r="I21" s="352" t="s">
        <v>33</v>
      </c>
      <c r="J21" s="17">
        <v>3871</v>
      </c>
      <c r="L21" s="5">
        <f t="shared" si="3"/>
        <v>36</v>
      </c>
      <c r="M21" s="17">
        <f t="shared" si="4"/>
        <v>36852</v>
      </c>
      <c r="N21" s="352" t="s">
        <v>5</v>
      </c>
      <c r="O21" s="5">
        <f t="shared" si="5"/>
        <v>36</v>
      </c>
      <c r="P21" s="17">
        <f t="shared" si="6"/>
        <v>36852</v>
      </c>
      <c r="Q21" s="141">
        <v>40257</v>
      </c>
      <c r="R21" s="128"/>
      <c r="S21" s="35"/>
    </row>
    <row r="22" spans="2:18" ht="13.5" customHeight="1">
      <c r="B22" s="1"/>
      <c r="C22" s="19"/>
      <c r="D22" s="1"/>
      <c r="E22" s="24"/>
      <c r="F22" s="1"/>
      <c r="H22" s="5">
        <v>1</v>
      </c>
      <c r="I22" s="352" t="s">
        <v>4</v>
      </c>
      <c r="J22" s="17">
        <v>3828</v>
      </c>
      <c r="K22" s="19"/>
      <c r="L22" s="5">
        <f t="shared" si="3"/>
        <v>13</v>
      </c>
      <c r="M22" s="17">
        <f t="shared" si="4"/>
        <v>36687</v>
      </c>
      <c r="N22" s="352" t="s">
        <v>7</v>
      </c>
      <c r="O22" s="5">
        <f t="shared" si="5"/>
        <v>13</v>
      </c>
      <c r="P22" s="17">
        <f t="shared" si="6"/>
        <v>36687</v>
      </c>
      <c r="Q22" s="141">
        <v>43254</v>
      </c>
      <c r="R22" s="128"/>
    </row>
    <row r="23" spans="2:19" ht="13.5" customHeight="1">
      <c r="B23" s="25"/>
      <c r="C23" s="19"/>
      <c r="D23" s="1"/>
      <c r="E23" s="24"/>
      <c r="F23" s="1"/>
      <c r="H23" s="5">
        <v>12</v>
      </c>
      <c r="I23" s="352" t="s">
        <v>31</v>
      </c>
      <c r="J23" s="17">
        <v>3498</v>
      </c>
      <c r="K23" s="19"/>
      <c r="L23" s="5">
        <f t="shared" si="3"/>
        <v>31</v>
      </c>
      <c r="M23" s="17">
        <f t="shared" si="4"/>
        <v>30676</v>
      </c>
      <c r="N23" s="352" t="s">
        <v>122</v>
      </c>
      <c r="O23" s="5">
        <f t="shared" si="5"/>
        <v>31</v>
      </c>
      <c r="P23" s="17">
        <f t="shared" si="6"/>
        <v>30676</v>
      </c>
      <c r="Q23" s="141">
        <v>33578</v>
      </c>
      <c r="R23" s="128"/>
      <c r="S23" s="59"/>
    </row>
    <row r="24" spans="2:19" ht="13.5" customHeight="1">
      <c r="B24" s="1"/>
      <c r="C24" s="19"/>
      <c r="D24" s="1"/>
      <c r="E24" s="24"/>
      <c r="F24" s="1"/>
      <c r="H24" s="5">
        <v>30</v>
      </c>
      <c r="I24" s="352" t="s">
        <v>47</v>
      </c>
      <c r="J24" s="17">
        <v>3430</v>
      </c>
      <c r="K24" s="19"/>
      <c r="L24" s="5">
        <f t="shared" si="3"/>
        <v>38</v>
      </c>
      <c r="M24" s="17">
        <f t="shared" si="4"/>
        <v>29263</v>
      </c>
      <c r="N24" s="352" t="s">
        <v>52</v>
      </c>
      <c r="O24" s="5">
        <f t="shared" si="5"/>
        <v>38</v>
      </c>
      <c r="P24" s="17">
        <f t="shared" si="6"/>
        <v>29263</v>
      </c>
      <c r="Q24" s="141">
        <v>29141</v>
      </c>
      <c r="R24" s="128"/>
      <c r="S24" s="194"/>
    </row>
    <row r="25" spans="2:20" ht="13.5" customHeight="1" thickBot="1">
      <c r="B25" s="1"/>
      <c r="C25" s="19"/>
      <c r="D25" s="1"/>
      <c r="E25" s="24"/>
      <c r="F25" s="1"/>
      <c r="H25" s="5">
        <v>29</v>
      </c>
      <c r="I25" s="352" t="s">
        <v>46</v>
      </c>
      <c r="J25" s="17">
        <v>2664</v>
      </c>
      <c r="K25" s="19"/>
      <c r="L25" s="18">
        <f t="shared" si="3"/>
        <v>17</v>
      </c>
      <c r="M25" s="196">
        <f t="shared" si="4"/>
        <v>27300</v>
      </c>
      <c r="N25" s="357" t="s">
        <v>34</v>
      </c>
      <c r="O25" s="18">
        <f t="shared" si="5"/>
        <v>17</v>
      </c>
      <c r="P25" s="196">
        <f t="shared" si="6"/>
        <v>27300</v>
      </c>
      <c r="Q25" s="141">
        <v>26892</v>
      </c>
      <c r="R25" s="229" t="s">
        <v>116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35</v>
      </c>
      <c r="I26" s="352" t="s">
        <v>50</v>
      </c>
      <c r="J26" s="17">
        <v>2235</v>
      </c>
      <c r="K26" s="19"/>
      <c r="L26" s="197"/>
      <c r="M26" s="354">
        <f>SUM(J43-(M16+M17+M18+M19+M20+M21+M22+M23+M24+M25))</f>
        <v>145789</v>
      </c>
      <c r="N26" s="355" t="s">
        <v>59</v>
      </c>
      <c r="O26" s="198"/>
      <c r="P26" s="354">
        <f>SUM(M26)</f>
        <v>145789</v>
      </c>
      <c r="Q26" s="354">
        <f>SUM(R26-(Q16+Q17+Q18+Q19+Q20+Q21+Q22+Q23+Q24+Q25))</f>
        <v>155381</v>
      </c>
      <c r="R26" s="258">
        <v>837788</v>
      </c>
      <c r="T26" s="35"/>
    </row>
    <row r="27" spans="8:16" ht="13.5" customHeight="1">
      <c r="H27" s="5">
        <v>39</v>
      </c>
      <c r="I27" s="352" t="s">
        <v>53</v>
      </c>
      <c r="J27" s="17">
        <v>1974</v>
      </c>
      <c r="K27" s="19"/>
      <c r="M27" s="67" t="s">
        <v>232</v>
      </c>
      <c r="N27" s="67"/>
      <c r="O27" s="181"/>
      <c r="P27" s="182" t="s">
        <v>233</v>
      </c>
    </row>
    <row r="28" spans="8:16" ht="13.5" customHeight="1">
      <c r="H28" s="5">
        <v>21</v>
      </c>
      <c r="I28" s="352" t="s">
        <v>38</v>
      </c>
      <c r="J28" s="17">
        <v>1724</v>
      </c>
      <c r="K28" s="19"/>
      <c r="M28" s="142">
        <f>SUM(Q3)</f>
        <v>154191</v>
      </c>
      <c r="N28" s="352" t="s">
        <v>43</v>
      </c>
      <c r="O28" s="5">
        <f>SUM(L3)</f>
        <v>26</v>
      </c>
      <c r="P28" s="142">
        <f>SUM(Q3)</f>
        <v>154191</v>
      </c>
    </row>
    <row r="29" spans="8:16" ht="13.5" customHeight="1">
      <c r="H29" s="5">
        <v>19</v>
      </c>
      <c r="I29" s="352" t="s">
        <v>36</v>
      </c>
      <c r="J29" s="17">
        <v>1212</v>
      </c>
      <c r="K29" s="19"/>
      <c r="M29" s="142">
        <f aca="true" t="shared" si="7" ref="M29:M37">SUM(Q4)</f>
        <v>127138</v>
      </c>
      <c r="N29" s="352" t="s">
        <v>3</v>
      </c>
      <c r="O29" s="5">
        <f aca="true" t="shared" si="8" ref="O29:O37">SUM(L4)</f>
        <v>16</v>
      </c>
      <c r="P29" s="142">
        <f aca="true" t="shared" si="9" ref="P29:P37">SUM(Q4)</f>
        <v>127138</v>
      </c>
    </row>
    <row r="30" spans="8:16" ht="13.5" customHeight="1">
      <c r="H30" s="5">
        <v>18</v>
      </c>
      <c r="I30" s="352" t="s">
        <v>35</v>
      </c>
      <c r="J30" s="17">
        <v>820</v>
      </c>
      <c r="K30" s="19"/>
      <c r="M30" s="142">
        <f t="shared" si="7"/>
        <v>123590</v>
      </c>
      <c r="N30" s="352" t="s">
        <v>0</v>
      </c>
      <c r="O30" s="5">
        <f t="shared" si="8"/>
        <v>33</v>
      </c>
      <c r="P30" s="142">
        <f t="shared" si="9"/>
        <v>123590</v>
      </c>
    </row>
    <row r="31" spans="8:16" ht="13.5" customHeight="1">
      <c r="H31" s="5">
        <v>4</v>
      </c>
      <c r="I31" s="352" t="s">
        <v>23</v>
      </c>
      <c r="J31" s="17">
        <v>710</v>
      </c>
      <c r="K31" s="19"/>
      <c r="M31" s="142">
        <f t="shared" si="7"/>
        <v>56986</v>
      </c>
      <c r="N31" s="353" t="s">
        <v>198</v>
      </c>
      <c r="O31" s="5">
        <f t="shared" si="8"/>
        <v>40</v>
      </c>
      <c r="P31" s="142">
        <f t="shared" si="9"/>
        <v>56986</v>
      </c>
    </row>
    <row r="32" spans="8:19" ht="13.5" customHeight="1">
      <c r="H32" s="5">
        <v>23</v>
      </c>
      <c r="I32" s="352" t="s">
        <v>40</v>
      </c>
      <c r="J32" s="17">
        <v>688</v>
      </c>
      <c r="K32" s="19"/>
      <c r="M32" s="142">
        <f t="shared" si="7"/>
        <v>49146</v>
      </c>
      <c r="N32" s="352" t="s">
        <v>1</v>
      </c>
      <c r="O32" s="5">
        <f t="shared" si="8"/>
        <v>34</v>
      </c>
      <c r="P32" s="142">
        <f t="shared" si="9"/>
        <v>49146</v>
      </c>
      <c r="S32" s="14"/>
    </row>
    <row r="33" spans="8:20" ht="13.5" customHeight="1">
      <c r="H33" s="5">
        <v>32</v>
      </c>
      <c r="I33" s="352" t="s">
        <v>49</v>
      </c>
      <c r="J33" s="17">
        <v>575</v>
      </c>
      <c r="K33" s="19"/>
      <c r="M33" s="142">
        <f t="shared" si="7"/>
        <v>28003</v>
      </c>
      <c r="N33" s="352" t="s">
        <v>5</v>
      </c>
      <c r="O33" s="5">
        <f t="shared" si="8"/>
        <v>36</v>
      </c>
      <c r="P33" s="142">
        <f t="shared" si="9"/>
        <v>28003</v>
      </c>
      <c r="S33" s="35"/>
      <c r="T33" s="35"/>
    </row>
    <row r="34" spans="8:20" ht="13.5" customHeight="1">
      <c r="H34" s="5">
        <v>6</v>
      </c>
      <c r="I34" s="352" t="s">
        <v>25</v>
      </c>
      <c r="J34" s="17">
        <v>481</v>
      </c>
      <c r="K34" s="19"/>
      <c r="M34" s="142">
        <f t="shared" si="7"/>
        <v>20666</v>
      </c>
      <c r="N34" s="352" t="s">
        <v>7</v>
      </c>
      <c r="O34" s="5">
        <f t="shared" si="8"/>
        <v>13</v>
      </c>
      <c r="P34" s="142">
        <f t="shared" si="9"/>
        <v>20666</v>
      </c>
      <c r="S34" s="35"/>
      <c r="T34" s="35"/>
    </row>
    <row r="35" spans="8:19" ht="13.5" customHeight="1">
      <c r="H35" s="5">
        <v>10</v>
      </c>
      <c r="I35" s="352" t="s">
        <v>29</v>
      </c>
      <c r="J35" s="17">
        <v>467</v>
      </c>
      <c r="K35" s="19"/>
      <c r="M35" s="142">
        <f t="shared" si="7"/>
        <v>37466</v>
      </c>
      <c r="N35" s="352" t="s">
        <v>122</v>
      </c>
      <c r="O35" s="5">
        <f t="shared" si="8"/>
        <v>31</v>
      </c>
      <c r="P35" s="142">
        <f t="shared" si="9"/>
        <v>37466</v>
      </c>
      <c r="S35" s="35"/>
    </row>
    <row r="36" spans="8:19" ht="13.5" customHeight="1">
      <c r="H36" s="5">
        <v>28</v>
      </c>
      <c r="I36" s="352" t="s">
        <v>45</v>
      </c>
      <c r="J36" s="17">
        <v>367</v>
      </c>
      <c r="K36" s="19"/>
      <c r="M36" s="142">
        <f t="shared" si="7"/>
        <v>29721</v>
      </c>
      <c r="N36" s="352" t="s">
        <v>52</v>
      </c>
      <c r="O36" s="5">
        <f t="shared" si="8"/>
        <v>38</v>
      </c>
      <c r="P36" s="142">
        <f t="shared" si="9"/>
        <v>29721</v>
      </c>
      <c r="S36" s="35"/>
    </row>
    <row r="37" spans="8:19" ht="13.5" customHeight="1" thickBot="1">
      <c r="H37" s="5">
        <v>11</v>
      </c>
      <c r="I37" s="352" t="s">
        <v>30</v>
      </c>
      <c r="J37" s="17">
        <v>291</v>
      </c>
      <c r="K37" s="19"/>
      <c r="M37" s="195">
        <f t="shared" si="7"/>
        <v>30227</v>
      </c>
      <c r="N37" s="357" t="s">
        <v>34</v>
      </c>
      <c r="O37" s="18">
        <f t="shared" si="8"/>
        <v>17</v>
      </c>
      <c r="P37" s="195">
        <f t="shared" si="9"/>
        <v>30227</v>
      </c>
      <c r="S37" s="35"/>
    </row>
    <row r="38" spans="7:21" ht="13.5" customHeight="1" thickTop="1">
      <c r="G38" s="23"/>
      <c r="H38" s="5">
        <v>20</v>
      </c>
      <c r="I38" s="352" t="s">
        <v>37</v>
      </c>
      <c r="J38" s="17">
        <v>187</v>
      </c>
      <c r="K38" s="19"/>
      <c r="M38" s="199">
        <f>SUM(Q13-(Q3+Q4+Q5+Q6+Q7+Q8+Q9+Q10+Q11+Q12))</f>
        <v>143076</v>
      </c>
      <c r="N38" s="197" t="s">
        <v>59</v>
      </c>
      <c r="O38" s="200"/>
      <c r="P38" s="201">
        <f>SUM(M38)</f>
        <v>143076</v>
      </c>
      <c r="U38" s="35"/>
    </row>
    <row r="39" spans="8:16" ht="13.5" customHeight="1">
      <c r="H39" s="5">
        <v>27</v>
      </c>
      <c r="I39" s="352" t="s">
        <v>44</v>
      </c>
      <c r="J39" s="17">
        <v>150</v>
      </c>
      <c r="K39" s="19"/>
      <c r="P39" s="35"/>
    </row>
    <row r="40" spans="8:11" ht="13.5" customHeight="1">
      <c r="H40" s="5">
        <v>5</v>
      </c>
      <c r="I40" s="352" t="s">
        <v>24</v>
      </c>
      <c r="J40" s="143">
        <v>4</v>
      </c>
      <c r="K40" s="19"/>
    </row>
    <row r="41" spans="8:11" ht="13.5" customHeight="1">
      <c r="H41" s="5">
        <v>7</v>
      </c>
      <c r="I41" s="352" t="s">
        <v>26</v>
      </c>
      <c r="J41" s="17">
        <v>0</v>
      </c>
      <c r="K41" s="19"/>
    </row>
    <row r="42" spans="8:11" ht="13.5" customHeight="1">
      <c r="H42" s="5">
        <v>8</v>
      </c>
      <c r="I42" s="352" t="s">
        <v>27</v>
      </c>
      <c r="J42" s="248">
        <v>0</v>
      </c>
      <c r="K42" s="19"/>
    </row>
    <row r="43" spans="8:10" ht="13.5" customHeight="1">
      <c r="H43" s="1"/>
      <c r="I43" s="40" t="s">
        <v>211</v>
      </c>
      <c r="J43" s="165">
        <f>SUM(J3:J42)</f>
        <v>831534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7" t="s">
        <v>227</v>
      </c>
      <c r="D52" s="87" t="s">
        <v>173</v>
      </c>
      <c r="E52" s="31" t="s">
        <v>57</v>
      </c>
      <c r="F52" s="30" t="s">
        <v>56</v>
      </c>
      <c r="G52" s="30" t="s">
        <v>54</v>
      </c>
      <c r="I52" s="359"/>
    </row>
    <row r="53" spans="1:9" ht="13.5" customHeight="1">
      <c r="A53" s="13">
        <v>1</v>
      </c>
      <c r="B53" s="352" t="s">
        <v>43</v>
      </c>
      <c r="C53" s="17">
        <f aca="true" t="shared" si="10" ref="C53:C62">SUM(J3)</f>
        <v>165136</v>
      </c>
      <c r="D53" s="143">
        <f aca="true" t="shared" si="11" ref="D53:D62">SUM(Q3)</f>
        <v>154191</v>
      </c>
      <c r="E53" s="139">
        <f aca="true" t="shared" si="12" ref="E53:E62">SUM(P16/Q16*100)</f>
        <v>95.3215462852327</v>
      </c>
      <c r="F53" s="27">
        <f aca="true" t="shared" si="13" ref="F53:F63">SUM(C53/D53*100)</f>
        <v>107.09833907296795</v>
      </c>
      <c r="G53" s="28"/>
      <c r="I53" s="359"/>
    </row>
    <row r="54" spans="1:9" ht="13.5" customHeight="1">
      <c r="A54" s="13">
        <v>2</v>
      </c>
      <c r="B54" s="352" t="s">
        <v>3</v>
      </c>
      <c r="C54" s="17">
        <f t="shared" si="10"/>
        <v>137039</v>
      </c>
      <c r="D54" s="143">
        <f t="shared" si="11"/>
        <v>127138</v>
      </c>
      <c r="E54" s="139">
        <f t="shared" si="12"/>
        <v>134.87957795690988</v>
      </c>
      <c r="F54" s="27">
        <f t="shared" si="13"/>
        <v>107.78760087464015</v>
      </c>
      <c r="G54" s="28"/>
      <c r="I54" s="359"/>
    </row>
    <row r="55" spans="1:9" ht="13.5" customHeight="1">
      <c r="A55" s="13">
        <v>3</v>
      </c>
      <c r="B55" s="352" t="s">
        <v>0</v>
      </c>
      <c r="C55" s="17">
        <f t="shared" si="10"/>
        <v>134794</v>
      </c>
      <c r="D55" s="143">
        <f t="shared" si="11"/>
        <v>123590</v>
      </c>
      <c r="E55" s="139">
        <f t="shared" si="12"/>
        <v>103.4021433119309</v>
      </c>
      <c r="F55" s="27">
        <f t="shared" si="13"/>
        <v>109.06545837041833</v>
      </c>
      <c r="G55" s="28"/>
      <c r="I55" s="359"/>
    </row>
    <row r="56" spans="1:9" ht="13.5" customHeight="1">
      <c r="A56" s="13">
        <v>4</v>
      </c>
      <c r="B56" s="353" t="s">
        <v>198</v>
      </c>
      <c r="C56" s="17">
        <f t="shared" si="10"/>
        <v>44381</v>
      </c>
      <c r="D56" s="143">
        <f t="shared" si="11"/>
        <v>56986</v>
      </c>
      <c r="E56" s="139">
        <f t="shared" si="12"/>
        <v>75.33183963064806</v>
      </c>
      <c r="F56" s="27">
        <f t="shared" si="13"/>
        <v>77.88053206050608</v>
      </c>
      <c r="G56" s="28"/>
      <c r="I56" s="359"/>
    </row>
    <row r="57" spans="1:16" ht="13.5" customHeight="1">
      <c r="A57" s="13">
        <v>5</v>
      </c>
      <c r="B57" s="352" t="s">
        <v>1</v>
      </c>
      <c r="C57" s="17">
        <f t="shared" si="10"/>
        <v>43617</v>
      </c>
      <c r="D57" s="143">
        <f t="shared" si="11"/>
        <v>49146</v>
      </c>
      <c r="E57" s="139">
        <f t="shared" si="12"/>
        <v>96.56187735222493</v>
      </c>
      <c r="F57" s="27">
        <f t="shared" si="13"/>
        <v>88.74984739348065</v>
      </c>
      <c r="G57" s="28"/>
      <c r="I57" s="359"/>
      <c r="P57" s="35"/>
    </row>
    <row r="58" spans="1:7" ht="13.5" customHeight="1">
      <c r="A58" s="13">
        <v>6</v>
      </c>
      <c r="B58" s="352" t="s">
        <v>5</v>
      </c>
      <c r="C58" s="17">
        <f t="shared" si="10"/>
        <v>36852</v>
      </c>
      <c r="D58" s="143">
        <f t="shared" si="11"/>
        <v>28003</v>
      </c>
      <c r="E58" s="139">
        <f t="shared" si="12"/>
        <v>91.54184365451971</v>
      </c>
      <c r="F58" s="27">
        <f t="shared" si="13"/>
        <v>131.6001856943899</v>
      </c>
      <c r="G58" s="28"/>
    </row>
    <row r="59" spans="1:7" ht="13.5" customHeight="1">
      <c r="A59" s="13">
        <v>7</v>
      </c>
      <c r="B59" s="352" t="s">
        <v>7</v>
      </c>
      <c r="C59" s="17">
        <f t="shared" si="10"/>
        <v>36687</v>
      </c>
      <c r="D59" s="143">
        <f t="shared" si="11"/>
        <v>20666</v>
      </c>
      <c r="E59" s="139">
        <f t="shared" si="12"/>
        <v>84.81758912470522</v>
      </c>
      <c r="F59" s="27">
        <f t="shared" si="13"/>
        <v>177.52346849898385</v>
      </c>
      <c r="G59" s="28"/>
    </row>
    <row r="60" spans="1:7" ht="13.5" customHeight="1">
      <c r="A60" s="13">
        <v>8</v>
      </c>
      <c r="B60" s="352" t="s">
        <v>122</v>
      </c>
      <c r="C60" s="17">
        <f t="shared" si="10"/>
        <v>30676</v>
      </c>
      <c r="D60" s="143">
        <f t="shared" si="11"/>
        <v>37466</v>
      </c>
      <c r="E60" s="139">
        <f t="shared" si="12"/>
        <v>91.3574364167014</v>
      </c>
      <c r="F60" s="27">
        <f t="shared" si="13"/>
        <v>81.87690172422997</v>
      </c>
      <c r="G60" s="28"/>
    </row>
    <row r="61" spans="1:7" ht="13.5" customHeight="1">
      <c r="A61" s="13">
        <v>9</v>
      </c>
      <c r="B61" s="352" t="s">
        <v>52</v>
      </c>
      <c r="C61" s="17">
        <f t="shared" si="10"/>
        <v>29263</v>
      </c>
      <c r="D61" s="143">
        <f t="shared" si="11"/>
        <v>29721</v>
      </c>
      <c r="E61" s="139">
        <f t="shared" si="12"/>
        <v>100.41865412992004</v>
      </c>
      <c r="F61" s="27">
        <f t="shared" si="13"/>
        <v>98.45900205242086</v>
      </c>
      <c r="G61" s="28"/>
    </row>
    <row r="62" spans="1:7" ht="13.5" customHeight="1" thickBot="1">
      <c r="A62" s="230">
        <v>10</v>
      </c>
      <c r="B62" s="357" t="s">
        <v>34</v>
      </c>
      <c r="C62" s="196">
        <f t="shared" si="10"/>
        <v>27300</v>
      </c>
      <c r="D62" s="231">
        <f t="shared" si="11"/>
        <v>30227</v>
      </c>
      <c r="E62" s="232">
        <f t="shared" si="12"/>
        <v>101.51717983043285</v>
      </c>
      <c r="F62" s="233">
        <f t="shared" si="13"/>
        <v>90.3166043603401</v>
      </c>
      <c r="G62" s="234"/>
    </row>
    <row r="63" spans="1:7" ht="13.5" customHeight="1" thickTop="1">
      <c r="A63" s="197"/>
      <c r="B63" s="235" t="s">
        <v>117</v>
      </c>
      <c r="C63" s="236">
        <f>SUM(J43)</f>
        <v>831534</v>
      </c>
      <c r="D63" s="236">
        <f>SUM(Q13)</f>
        <v>800210</v>
      </c>
      <c r="E63" s="237">
        <f>SUM(C63/R26*100)</f>
        <v>99.2535104346207</v>
      </c>
      <c r="F63" s="238">
        <f t="shared" si="13"/>
        <v>103.91447245098162</v>
      </c>
      <c r="G63" s="197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6.8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8" t="s">
        <v>104</v>
      </c>
      <c r="J1" t="s">
        <v>73</v>
      </c>
      <c r="R1" s="172"/>
    </row>
    <row r="2" spans="8:30" ht="13.5">
      <c r="H2" s="144" t="s">
        <v>101</v>
      </c>
      <c r="R2" s="65"/>
      <c r="S2" s="173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92" t="s">
        <v>235</v>
      </c>
      <c r="I3" s="134"/>
      <c r="J3" s="11"/>
      <c r="K3" s="5"/>
      <c r="L3" s="259" t="s">
        <v>236</v>
      </c>
      <c r="M3" s="1"/>
      <c r="N3" s="147"/>
      <c r="O3" s="147"/>
      <c r="S3" s="33"/>
      <c r="T3" s="33"/>
      <c r="U3" s="33"/>
    </row>
    <row r="4" spans="8:21" ht="13.5">
      <c r="H4" s="60">
        <v>21039</v>
      </c>
      <c r="I4" s="134">
        <v>26</v>
      </c>
      <c r="J4" s="15" t="s">
        <v>43</v>
      </c>
      <c r="K4" s="204">
        <f>SUM(I4)</f>
        <v>26</v>
      </c>
      <c r="L4" s="371">
        <v>17087</v>
      </c>
      <c r="M4" s="63"/>
      <c r="N4" s="148"/>
      <c r="O4" s="148"/>
      <c r="S4" s="33"/>
      <c r="T4" s="33"/>
      <c r="U4" s="33"/>
    </row>
    <row r="5" spans="8:21" ht="13.5">
      <c r="H5" s="145">
        <v>20604</v>
      </c>
      <c r="I5" s="134">
        <v>16</v>
      </c>
      <c r="J5" s="15" t="s">
        <v>3</v>
      </c>
      <c r="K5" s="204">
        <f aca="true" t="shared" si="0" ref="K5:K13">SUM(I5)</f>
        <v>16</v>
      </c>
      <c r="L5" s="372">
        <v>20241</v>
      </c>
      <c r="M5" s="63"/>
      <c r="N5" s="148"/>
      <c r="O5" s="148"/>
      <c r="S5" s="33"/>
      <c r="T5" s="33"/>
      <c r="U5" s="33"/>
    </row>
    <row r="6" spans="8:21" ht="13.5">
      <c r="H6" s="61">
        <v>11349</v>
      </c>
      <c r="I6" s="134">
        <v>33</v>
      </c>
      <c r="J6" s="15" t="s">
        <v>0</v>
      </c>
      <c r="K6" s="204">
        <f t="shared" si="0"/>
        <v>33</v>
      </c>
      <c r="L6" s="372">
        <v>13373</v>
      </c>
      <c r="M6" s="63"/>
      <c r="N6" s="148"/>
      <c r="O6" s="148"/>
      <c r="S6" s="33"/>
      <c r="T6" s="33"/>
      <c r="U6" s="33"/>
    </row>
    <row r="7" spans="8:21" ht="13.5">
      <c r="H7" s="257">
        <v>7444</v>
      </c>
      <c r="I7" s="134">
        <v>14</v>
      </c>
      <c r="J7" s="15" t="s">
        <v>32</v>
      </c>
      <c r="K7" s="204">
        <f t="shared" si="0"/>
        <v>14</v>
      </c>
      <c r="L7" s="372">
        <v>6845</v>
      </c>
      <c r="M7" s="63"/>
      <c r="N7" s="148"/>
      <c r="O7" s="148"/>
      <c r="S7" s="33"/>
      <c r="T7" s="33"/>
      <c r="U7" s="33"/>
    </row>
    <row r="8" spans="8:21" ht="13.5">
      <c r="H8" s="145">
        <v>5229</v>
      </c>
      <c r="I8" s="134">
        <v>38</v>
      </c>
      <c r="J8" s="15" t="s">
        <v>52</v>
      </c>
      <c r="K8" s="204">
        <f t="shared" si="0"/>
        <v>38</v>
      </c>
      <c r="L8" s="372">
        <v>5484</v>
      </c>
      <c r="M8" s="63"/>
      <c r="N8" s="148"/>
      <c r="O8" s="148"/>
      <c r="S8" s="33"/>
      <c r="T8" s="33"/>
      <c r="U8" s="33"/>
    </row>
    <row r="9" spans="8:21" ht="13.5">
      <c r="H9" s="145">
        <v>2531</v>
      </c>
      <c r="I9" s="134">
        <v>24</v>
      </c>
      <c r="J9" s="15" t="s">
        <v>41</v>
      </c>
      <c r="K9" s="204">
        <f t="shared" si="0"/>
        <v>24</v>
      </c>
      <c r="L9" s="372">
        <v>2394</v>
      </c>
      <c r="M9" s="63"/>
      <c r="N9" s="148"/>
      <c r="O9" s="148"/>
      <c r="S9" s="33"/>
      <c r="T9" s="33"/>
      <c r="U9" s="33"/>
    </row>
    <row r="10" spans="8:21" ht="13.5">
      <c r="H10" s="145">
        <v>2151</v>
      </c>
      <c r="I10" s="249">
        <v>37</v>
      </c>
      <c r="J10" s="363" t="s">
        <v>51</v>
      </c>
      <c r="K10" s="204">
        <f t="shared" si="0"/>
        <v>37</v>
      </c>
      <c r="L10" s="372">
        <v>1200</v>
      </c>
      <c r="S10" s="33"/>
      <c r="T10" s="33"/>
      <c r="U10" s="33"/>
    </row>
    <row r="11" spans="8:21" ht="13.5">
      <c r="H11" s="161">
        <v>2010</v>
      </c>
      <c r="I11" s="134">
        <v>17</v>
      </c>
      <c r="J11" s="15" t="s">
        <v>34</v>
      </c>
      <c r="K11" s="204">
        <f t="shared" si="0"/>
        <v>17</v>
      </c>
      <c r="L11" s="372">
        <v>4576</v>
      </c>
      <c r="M11" s="63"/>
      <c r="N11" s="148"/>
      <c r="O11" s="148"/>
      <c r="S11" s="33"/>
      <c r="T11" s="33"/>
      <c r="U11" s="33"/>
    </row>
    <row r="12" spans="8:21" ht="13.5">
      <c r="H12" s="391">
        <v>1866</v>
      </c>
      <c r="I12" s="415">
        <v>40</v>
      </c>
      <c r="J12" s="416" t="s">
        <v>2</v>
      </c>
      <c r="K12" s="204">
        <f t="shared" si="0"/>
        <v>40</v>
      </c>
      <c r="L12" s="372">
        <v>1354</v>
      </c>
      <c r="M12" s="63"/>
      <c r="N12" s="148"/>
      <c r="O12" s="148"/>
      <c r="S12" s="33"/>
      <c r="T12" s="33"/>
      <c r="U12" s="33"/>
    </row>
    <row r="13" spans="8:21" ht="14.25" thickBot="1">
      <c r="H13" s="424">
        <v>1556</v>
      </c>
      <c r="I13" s="243">
        <v>25</v>
      </c>
      <c r="J13" s="388" t="s">
        <v>42</v>
      </c>
      <c r="K13" s="204">
        <f t="shared" si="0"/>
        <v>25</v>
      </c>
      <c r="L13" s="372">
        <v>1005</v>
      </c>
      <c r="M13" s="63"/>
      <c r="N13" s="148"/>
      <c r="O13" s="148"/>
      <c r="S13" s="33"/>
      <c r="T13" s="33"/>
      <c r="U13" s="33"/>
    </row>
    <row r="14" spans="8:21" ht="14.25" thickTop="1">
      <c r="H14" s="61">
        <v>1514</v>
      </c>
      <c r="I14" s="211">
        <v>36</v>
      </c>
      <c r="J14" s="364" t="s">
        <v>5</v>
      </c>
      <c r="K14" s="176" t="s">
        <v>9</v>
      </c>
      <c r="L14" s="373">
        <v>79242</v>
      </c>
      <c r="S14" s="33"/>
      <c r="T14" s="33"/>
      <c r="U14" s="33"/>
    </row>
    <row r="15" spans="8:21" ht="13.5">
      <c r="H15" s="61">
        <v>1007</v>
      </c>
      <c r="I15" s="134">
        <v>34</v>
      </c>
      <c r="J15" s="15" t="s">
        <v>1</v>
      </c>
      <c r="K15" s="70"/>
      <c r="L15" s="1" t="s">
        <v>91</v>
      </c>
      <c r="M15" s="360" t="s">
        <v>212</v>
      </c>
      <c r="N15" s="59" t="s">
        <v>121</v>
      </c>
      <c r="S15" s="33"/>
      <c r="T15" s="33"/>
      <c r="U15" s="33"/>
    </row>
    <row r="16" spans="8:21" ht="13.5">
      <c r="H16" s="145">
        <v>580</v>
      </c>
      <c r="I16" s="134">
        <v>18</v>
      </c>
      <c r="J16" s="15" t="s">
        <v>35</v>
      </c>
      <c r="K16" s="204">
        <f>SUM(I4)</f>
        <v>26</v>
      </c>
      <c r="L16" s="352" t="s">
        <v>43</v>
      </c>
      <c r="M16" s="398">
        <v>20808</v>
      </c>
      <c r="N16" s="146">
        <f>SUM(H4)</f>
        <v>21039</v>
      </c>
      <c r="O16" s="63"/>
      <c r="P16" s="23"/>
      <c r="S16" s="33"/>
      <c r="T16" s="33"/>
      <c r="U16" s="33"/>
    </row>
    <row r="17" spans="8:21" ht="13.5">
      <c r="H17" s="145">
        <v>482</v>
      </c>
      <c r="I17" s="134">
        <v>15</v>
      </c>
      <c r="J17" s="15" t="s">
        <v>33</v>
      </c>
      <c r="K17" s="204">
        <f aca="true" t="shared" si="1" ref="K17:K25">SUM(I5)</f>
        <v>16</v>
      </c>
      <c r="L17" s="352" t="s">
        <v>3</v>
      </c>
      <c r="M17" s="399">
        <v>22358</v>
      </c>
      <c r="N17" s="146">
        <f aca="true" t="shared" si="2" ref="N17:N25">SUM(H5)</f>
        <v>20604</v>
      </c>
      <c r="O17" s="63"/>
      <c r="P17" s="23"/>
      <c r="S17" s="33"/>
      <c r="T17" s="33"/>
      <c r="U17" s="33"/>
    </row>
    <row r="18" spans="8:21" ht="13.5">
      <c r="H18" s="212">
        <v>350</v>
      </c>
      <c r="I18" s="134">
        <v>23</v>
      </c>
      <c r="J18" s="15" t="s">
        <v>40</v>
      </c>
      <c r="K18" s="204">
        <f t="shared" si="1"/>
        <v>33</v>
      </c>
      <c r="L18" s="352" t="s">
        <v>0</v>
      </c>
      <c r="M18" s="399">
        <v>8399</v>
      </c>
      <c r="N18" s="146">
        <f t="shared" si="2"/>
        <v>11349</v>
      </c>
      <c r="O18" s="63"/>
      <c r="P18" s="23"/>
      <c r="S18" s="33"/>
      <c r="T18" s="33"/>
      <c r="U18" s="33"/>
    </row>
    <row r="19" spans="8:21" ht="13.5">
      <c r="H19" s="146">
        <v>241</v>
      </c>
      <c r="I19" s="134">
        <v>22</v>
      </c>
      <c r="J19" s="15" t="s">
        <v>39</v>
      </c>
      <c r="K19" s="204">
        <f t="shared" si="1"/>
        <v>14</v>
      </c>
      <c r="L19" s="352" t="s">
        <v>32</v>
      </c>
      <c r="M19" s="399">
        <v>7882</v>
      </c>
      <c r="N19" s="146">
        <f t="shared" si="2"/>
        <v>7444</v>
      </c>
      <c r="O19" s="63"/>
      <c r="P19" s="23"/>
      <c r="S19" s="33"/>
      <c r="T19" s="33"/>
      <c r="U19" s="33"/>
    </row>
    <row r="20" spans="8:21" ht="14.25" thickBot="1">
      <c r="H20" s="145">
        <v>221</v>
      </c>
      <c r="I20" s="134">
        <v>1</v>
      </c>
      <c r="J20" s="15" t="s">
        <v>4</v>
      </c>
      <c r="K20" s="204">
        <f t="shared" si="1"/>
        <v>38</v>
      </c>
      <c r="L20" s="352" t="s">
        <v>52</v>
      </c>
      <c r="M20" s="399">
        <v>5865</v>
      </c>
      <c r="N20" s="146">
        <f t="shared" si="2"/>
        <v>5229</v>
      </c>
      <c r="O20" s="63"/>
      <c r="P20" s="23"/>
      <c r="S20" s="33"/>
      <c r="T20" s="33"/>
      <c r="U20" s="33"/>
    </row>
    <row r="21" spans="1:21" ht="13.5">
      <c r="A21" s="86" t="s">
        <v>60</v>
      </c>
      <c r="B21" s="87" t="s">
        <v>77</v>
      </c>
      <c r="C21" s="87" t="s">
        <v>227</v>
      </c>
      <c r="D21" s="87" t="s">
        <v>173</v>
      </c>
      <c r="E21" s="87" t="s">
        <v>75</v>
      </c>
      <c r="F21" s="87" t="s">
        <v>74</v>
      </c>
      <c r="G21" s="87" t="s">
        <v>76</v>
      </c>
      <c r="H21" s="61">
        <v>210</v>
      </c>
      <c r="I21" s="134">
        <v>19</v>
      </c>
      <c r="J21" s="15" t="s">
        <v>36</v>
      </c>
      <c r="K21" s="204">
        <f t="shared" si="1"/>
        <v>24</v>
      </c>
      <c r="L21" s="352" t="s">
        <v>41</v>
      </c>
      <c r="M21" s="399">
        <v>2781</v>
      </c>
      <c r="N21" s="146">
        <f t="shared" si="2"/>
        <v>2531</v>
      </c>
      <c r="O21" s="63"/>
      <c r="P21" s="23"/>
      <c r="S21" s="33"/>
      <c r="T21" s="33"/>
      <c r="U21" s="33"/>
    </row>
    <row r="22" spans="1:21" ht="13.5">
      <c r="A22" s="89">
        <v>1</v>
      </c>
      <c r="B22" s="352" t="s">
        <v>43</v>
      </c>
      <c r="C22" s="60">
        <f aca="true" t="shared" si="3" ref="C22:C31">SUM(H4)</f>
        <v>21039</v>
      </c>
      <c r="D22" s="146">
        <f>SUM(L4)</f>
        <v>17087</v>
      </c>
      <c r="E22" s="75">
        <f aca="true" t="shared" si="4" ref="E22:E32">SUM(N16/M16*100)</f>
        <v>101.11014994232987</v>
      </c>
      <c r="F22" s="83">
        <f>SUM(C22/D22*100)</f>
        <v>123.12869432902207</v>
      </c>
      <c r="G22" s="5"/>
      <c r="H22" s="149">
        <v>190</v>
      </c>
      <c r="I22" s="134">
        <v>2</v>
      </c>
      <c r="J22" s="15" t="s">
        <v>6</v>
      </c>
      <c r="K22" s="204">
        <f t="shared" si="1"/>
        <v>37</v>
      </c>
      <c r="L22" s="356" t="s">
        <v>51</v>
      </c>
      <c r="M22" s="399">
        <v>9579</v>
      </c>
      <c r="N22" s="146">
        <f t="shared" si="2"/>
        <v>2151</v>
      </c>
      <c r="O22" s="63"/>
      <c r="P22" s="23"/>
      <c r="S22" s="33"/>
      <c r="T22" s="33"/>
      <c r="U22" s="33"/>
    </row>
    <row r="23" spans="1:21" ht="13.5">
      <c r="A23" s="89">
        <v>2</v>
      </c>
      <c r="B23" s="352" t="s">
        <v>3</v>
      </c>
      <c r="C23" s="60">
        <f t="shared" si="3"/>
        <v>20604</v>
      </c>
      <c r="D23" s="146">
        <f aca="true" t="shared" si="5" ref="D23:D31">SUM(L5)</f>
        <v>20241</v>
      </c>
      <c r="E23" s="75">
        <f t="shared" si="4"/>
        <v>92.15493335718759</v>
      </c>
      <c r="F23" s="83">
        <f aca="true" t="shared" si="6" ref="F23:F32">SUM(C23/D23*100)</f>
        <v>101.79338965466134</v>
      </c>
      <c r="G23" s="5"/>
      <c r="H23" s="224">
        <v>129</v>
      </c>
      <c r="I23" s="134">
        <v>6</v>
      </c>
      <c r="J23" s="15" t="s">
        <v>25</v>
      </c>
      <c r="K23" s="204">
        <f t="shared" si="1"/>
        <v>17</v>
      </c>
      <c r="L23" s="352" t="s">
        <v>34</v>
      </c>
      <c r="M23" s="399">
        <v>1626</v>
      </c>
      <c r="N23" s="146">
        <f t="shared" si="2"/>
        <v>2010</v>
      </c>
      <c r="O23" s="63"/>
      <c r="P23" s="23"/>
      <c r="S23" s="33"/>
      <c r="T23" s="33"/>
      <c r="U23" s="33"/>
    </row>
    <row r="24" spans="1:21" ht="13.5">
      <c r="A24" s="89">
        <v>3</v>
      </c>
      <c r="B24" s="352" t="s">
        <v>0</v>
      </c>
      <c r="C24" s="60">
        <f t="shared" si="3"/>
        <v>11349</v>
      </c>
      <c r="D24" s="146">
        <f t="shared" si="5"/>
        <v>13373</v>
      </c>
      <c r="E24" s="75">
        <f t="shared" si="4"/>
        <v>135.12322895582807</v>
      </c>
      <c r="F24" s="83">
        <f t="shared" si="6"/>
        <v>84.86502654602558</v>
      </c>
      <c r="G24" s="5"/>
      <c r="H24" s="149">
        <v>118</v>
      </c>
      <c r="I24" s="134">
        <v>21</v>
      </c>
      <c r="J24" s="15" t="s">
        <v>38</v>
      </c>
      <c r="K24" s="204">
        <f t="shared" si="1"/>
        <v>40</v>
      </c>
      <c r="L24" s="417" t="s">
        <v>2</v>
      </c>
      <c r="M24" s="399">
        <v>3661</v>
      </c>
      <c r="N24" s="146">
        <f t="shared" si="2"/>
        <v>1866</v>
      </c>
      <c r="O24" s="63"/>
      <c r="P24" s="23"/>
      <c r="S24" s="33"/>
      <c r="T24" s="33"/>
      <c r="U24" s="33"/>
    </row>
    <row r="25" spans="1:21" ht="14.25" thickBot="1">
      <c r="A25" s="89">
        <v>4</v>
      </c>
      <c r="B25" s="352" t="s">
        <v>32</v>
      </c>
      <c r="C25" s="60">
        <f t="shared" si="3"/>
        <v>7444</v>
      </c>
      <c r="D25" s="146">
        <f t="shared" si="5"/>
        <v>6845</v>
      </c>
      <c r="E25" s="75">
        <f t="shared" si="4"/>
        <v>94.44303476275057</v>
      </c>
      <c r="F25" s="83">
        <f t="shared" si="6"/>
        <v>108.7509130752374</v>
      </c>
      <c r="G25" s="5"/>
      <c r="H25" s="224">
        <v>86</v>
      </c>
      <c r="I25" s="134">
        <v>12</v>
      </c>
      <c r="J25" s="15" t="s">
        <v>31</v>
      </c>
      <c r="K25" s="204">
        <f t="shared" si="1"/>
        <v>25</v>
      </c>
      <c r="L25" s="357" t="s">
        <v>42</v>
      </c>
      <c r="M25" s="400">
        <v>1998</v>
      </c>
      <c r="N25" s="146">
        <f t="shared" si="2"/>
        <v>1556</v>
      </c>
      <c r="O25" s="63"/>
      <c r="P25" s="23"/>
      <c r="S25" s="33"/>
      <c r="T25" s="33"/>
      <c r="U25" s="33"/>
    </row>
    <row r="26" spans="1:21" ht="14.25" thickTop="1">
      <c r="A26" s="89">
        <v>5</v>
      </c>
      <c r="B26" s="352" t="s">
        <v>52</v>
      </c>
      <c r="C26" s="60">
        <f t="shared" si="3"/>
        <v>5229</v>
      </c>
      <c r="D26" s="146">
        <f t="shared" si="5"/>
        <v>5484</v>
      </c>
      <c r="E26" s="75">
        <f t="shared" si="4"/>
        <v>89.15601023017902</v>
      </c>
      <c r="F26" s="83">
        <f t="shared" si="6"/>
        <v>95.35010940919038</v>
      </c>
      <c r="G26" s="16"/>
      <c r="H26" s="149">
        <v>36</v>
      </c>
      <c r="I26" s="134">
        <v>32</v>
      </c>
      <c r="J26" s="15" t="s">
        <v>49</v>
      </c>
      <c r="K26" s="203"/>
      <c r="L26" s="5" t="s">
        <v>102</v>
      </c>
      <c r="M26" s="398">
        <v>89472</v>
      </c>
      <c r="N26" s="370">
        <f>SUM(H44)</f>
        <v>80979</v>
      </c>
      <c r="S26" s="33"/>
      <c r="T26" s="33"/>
      <c r="U26" s="33"/>
    </row>
    <row r="27" spans="1:21" ht="13.5">
      <c r="A27" s="89">
        <v>6</v>
      </c>
      <c r="B27" s="352" t="s">
        <v>41</v>
      </c>
      <c r="C27" s="60">
        <f t="shared" si="3"/>
        <v>2531</v>
      </c>
      <c r="D27" s="146">
        <f t="shared" si="5"/>
        <v>2394</v>
      </c>
      <c r="E27" s="75">
        <f t="shared" si="4"/>
        <v>91.01042790363178</v>
      </c>
      <c r="F27" s="83">
        <f t="shared" si="6"/>
        <v>105.72263993316623</v>
      </c>
      <c r="G27" s="5"/>
      <c r="H27" s="149">
        <v>21</v>
      </c>
      <c r="I27" s="134">
        <v>4</v>
      </c>
      <c r="J27" s="15" t="s">
        <v>23</v>
      </c>
      <c r="L27" s="66"/>
      <c r="M27" s="33"/>
      <c r="S27" s="33"/>
      <c r="T27" s="33"/>
      <c r="U27" s="33"/>
    </row>
    <row r="28" spans="1:21" ht="13.5">
      <c r="A28" s="89">
        <v>7</v>
      </c>
      <c r="B28" s="356" t="s">
        <v>51</v>
      </c>
      <c r="C28" s="60">
        <f t="shared" si="3"/>
        <v>2151</v>
      </c>
      <c r="D28" s="146">
        <f t="shared" si="5"/>
        <v>1200</v>
      </c>
      <c r="E28" s="75">
        <f t="shared" si="4"/>
        <v>22.45537112433448</v>
      </c>
      <c r="F28" s="83">
        <f t="shared" si="6"/>
        <v>179.25</v>
      </c>
      <c r="G28" s="5"/>
      <c r="H28" s="149">
        <v>15</v>
      </c>
      <c r="I28" s="134">
        <v>9</v>
      </c>
      <c r="J28" s="15" t="s">
        <v>28</v>
      </c>
      <c r="S28" s="33"/>
      <c r="T28" s="33"/>
      <c r="U28" s="33"/>
    </row>
    <row r="29" spans="1:21" ht="13.5">
      <c r="A29" s="89">
        <v>8</v>
      </c>
      <c r="B29" s="352" t="s">
        <v>34</v>
      </c>
      <c r="C29" s="60">
        <f t="shared" si="3"/>
        <v>2010</v>
      </c>
      <c r="D29" s="146">
        <f t="shared" si="5"/>
        <v>4576</v>
      </c>
      <c r="E29" s="75">
        <f t="shared" si="4"/>
        <v>123.61623616236162</v>
      </c>
      <c r="F29" s="83">
        <f t="shared" si="6"/>
        <v>43.92482517482518</v>
      </c>
      <c r="G29" s="15"/>
      <c r="H29" s="149">
        <v>0</v>
      </c>
      <c r="I29" s="134">
        <v>3</v>
      </c>
      <c r="J29" s="15" t="s">
        <v>22</v>
      </c>
      <c r="L29" s="66"/>
      <c r="M29" s="33"/>
      <c r="S29" s="33"/>
      <c r="T29" s="33"/>
      <c r="U29" s="33"/>
    </row>
    <row r="30" spans="1:21" ht="13.5">
      <c r="A30" s="89">
        <v>9</v>
      </c>
      <c r="B30" s="417" t="s">
        <v>2</v>
      </c>
      <c r="C30" s="60">
        <f t="shared" si="3"/>
        <v>1866</v>
      </c>
      <c r="D30" s="146">
        <f t="shared" si="5"/>
        <v>1354</v>
      </c>
      <c r="E30" s="75">
        <f t="shared" si="4"/>
        <v>50.9696804151871</v>
      </c>
      <c r="F30" s="83">
        <f t="shared" si="6"/>
        <v>137.8138847858198</v>
      </c>
      <c r="G30" s="16"/>
      <c r="H30" s="149">
        <v>0</v>
      </c>
      <c r="I30" s="134">
        <v>5</v>
      </c>
      <c r="J30" s="15" t="s">
        <v>24</v>
      </c>
      <c r="L30" s="66"/>
      <c r="M30" s="33"/>
      <c r="S30" s="33"/>
      <c r="T30" s="33"/>
      <c r="U30" s="33"/>
    </row>
    <row r="31" spans="1:21" ht="14.25" thickBot="1">
      <c r="A31" s="92">
        <v>10</v>
      </c>
      <c r="B31" s="357" t="s">
        <v>42</v>
      </c>
      <c r="C31" s="60">
        <f t="shared" si="3"/>
        <v>1556</v>
      </c>
      <c r="D31" s="146">
        <f t="shared" si="5"/>
        <v>1005</v>
      </c>
      <c r="E31" s="75">
        <f t="shared" si="4"/>
        <v>77.87787787787788</v>
      </c>
      <c r="F31" s="84">
        <f t="shared" si="6"/>
        <v>154.82587064676616</v>
      </c>
      <c r="G31" s="150"/>
      <c r="H31" s="149">
        <v>0</v>
      </c>
      <c r="I31" s="134">
        <v>7</v>
      </c>
      <c r="J31" s="15" t="s">
        <v>26</v>
      </c>
      <c r="L31" s="66"/>
      <c r="M31" s="33"/>
      <c r="S31" s="33"/>
      <c r="T31" s="33"/>
      <c r="U31" s="33"/>
    </row>
    <row r="32" spans="1:21" ht="14.25" thickBot="1">
      <c r="A32" s="93"/>
      <c r="B32" s="94" t="s">
        <v>82</v>
      </c>
      <c r="C32" s="95">
        <f>SUM(H44)</f>
        <v>80979</v>
      </c>
      <c r="D32" s="95">
        <f>SUM(L14)</f>
        <v>79242</v>
      </c>
      <c r="E32" s="98">
        <f t="shared" si="4"/>
        <v>90.50764484978541</v>
      </c>
      <c r="F32" s="96">
        <f t="shared" si="6"/>
        <v>102.19201938366018</v>
      </c>
      <c r="G32" s="97"/>
      <c r="H32" s="423">
        <v>0</v>
      </c>
      <c r="I32" s="134">
        <v>8</v>
      </c>
      <c r="J32" s="15" t="s">
        <v>27</v>
      </c>
      <c r="L32" s="66"/>
      <c r="M32" s="33"/>
      <c r="S32" s="33"/>
      <c r="T32" s="33"/>
      <c r="U32" s="33"/>
    </row>
    <row r="33" spans="8:21" ht="13.5">
      <c r="H33" s="224">
        <v>0</v>
      </c>
      <c r="I33" s="134">
        <v>10</v>
      </c>
      <c r="J33" s="15" t="s">
        <v>29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12">
        <v>0</v>
      </c>
      <c r="I34" s="134">
        <v>11</v>
      </c>
      <c r="J34" s="15" t="s">
        <v>30</v>
      </c>
      <c r="L34" s="66"/>
      <c r="M34" s="33"/>
      <c r="S34" s="33"/>
      <c r="T34" s="33"/>
      <c r="U34" s="33"/>
    </row>
    <row r="35" spans="8:21" ht="13.5">
      <c r="H35" s="161">
        <v>0</v>
      </c>
      <c r="I35" s="134">
        <v>13</v>
      </c>
      <c r="J35" s="15" t="s">
        <v>7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61">
        <v>0</v>
      </c>
      <c r="I36" s="134">
        <v>20</v>
      </c>
      <c r="J36" s="15" t="s">
        <v>37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61">
        <v>0</v>
      </c>
      <c r="I37" s="134">
        <v>27</v>
      </c>
      <c r="J37" s="15" t="s">
        <v>44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145">
        <v>0</v>
      </c>
      <c r="I38" s="134">
        <v>28</v>
      </c>
      <c r="J38" s="15" t="s">
        <v>45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5">
        <v>0</v>
      </c>
      <c r="I39" s="134">
        <v>29</v>
      </c>
      <c r="J39" s="15" t="s">
        <v>219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5">
        <v>0</v>
      </c>
      <c r="I40" s="134">
        <v>30</v>
      </c>
      <c r="J40" s="15" t="s">
        <v>47</v>
      </c>
      <c r="L40" s="66"/>
      <c r="M40" s="33"/>
      <c r="S40" s="33"/>
      <c r="T40" s="33"/>
      <c r="U40" s="33"/>
    </row>
    <row r="41" spans="8:21" ht="13.5">
      <c r="H41" s="145">
        <v>0</v>
      </c>
      <c r="I41" s="134">
        <v>31</v>
      </c>
      <c r="J41" s="15" t="s">
        <v>220</v>
      </c>
      <c r="L41" s="66"/>
      <c r="M41" s="33"/>
      <c r="S41" s="33"/>
      <c r="T41" s="33"/>
      <c r="U41" s="33"/>
    </row>
    <row r="42" spans="8:21" ht="13.5">
      <c r="H42" s="414">
        <v>0</v>
      </c>
      <c r="I42" s="134">
        <v>35</v>
      </c>
      <c r="J42" s="15" t="s">
        <v>50</v>
      </c>
      <c r="L42" s="66"/>
      <c r="M42" s="33"/>
      <c r="S42" s="33"/>
      <c r="T42" s="33"/>
      <c r="U42" s="33"/>
    </row>
    <row r="43" spans="8:21" ht="13.5">
      <c r="H43" s="61">
        <v>0</v>
      </c>
      <c r="I43" s="134">
        <v>39</v>
      </c>
      <c r="J43" s="15" t="s">
        <v>53</v>
      </c>
      <c r="L43" s="66"/>
      <c r="M43" s="33"/>
      <c r="S43" s="41"/>
      <c r="T43" s="41"/>
      <c r="U43" s="41"/>
    </row>
    <row r="44" spans="8:13" ht="13.5">
      <c r="H44" s="206">
        <f>SUM(H4:H43)</f>
        <v>80979</v>
      </c>
      <c r="I44" s="134"/>
      <c r="J44" s="390" t="s">
        <v>234</v>
      </c>
      <c r="L44" s="66"/>
      <c r="M44" s="33"/>
    </row>
    <row r="45" ht="13.5">
      <c r="R45" s="172"/>
    </row>
    <row r="46" spans="18:30" ht="13.5" customHeight="1">
      <c r="R46" s="65"/>
      <c r="S46" s="17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225" t="s">
        <v>114</v>
      </c>
      <c r="S47" s="33"/>
      <c r="T47" s="33"/>
      <c r="U47" s="33"/>
      <c r="V47" s="33"/>
    </row>
    <row r="48" spans="8:22" ht="13.5">
      <c r="H48" s="140" t="s">
        <v>235</v>
      </c>
      <c r="I48" s="134"/>
      <c r="J48" s="12" t="s">
        <v>77</v>
      </c>
      <c r="K48" s="5"/>
      <c r="L48" s="374" t="s">
        <v>236</v>
      </c>
      <c r="S48" s="33"/>
      <c r="T48" s="33"/>
      <c r="U48" s="33"/>
      <c r="V48" s="33"/>
    </row>
    <row r="49" spans="8:22" ht="13.5">
      <c r="H49" s="60">
        <v>100565</v>
      </c>
      <c r="I49" s="134">
        <v>26</v>
      </c>
      <c r="J49" s="15" t="s">
        <v>43</v>
      </c>
      <c r="K49" s="5">
        <f>SUM(I49)</f>
        <v>26</v>
      </c>
      <c r="L49" s="375">
        <v>97083</v>
      </c>
      <c r="M49" s="1"/>
      <c r="N49" s="147"/>
      <c r="O49" s="147"/>
      <c r="S49" s="33"/>
      <c r="T49" s="33"/>
      <c r="U49" s="33"/>
      <c r="V49" s="33"/>
    </row>
    <row r="50" spans="8:22" ht="13.5">
      <c r="H50" s="60">
        <v>16626</v>
      </c>
      <c r="I50" s="134">
        <v>13</v>
      </c>
      <c r="J50" s="15" t="s">
        <v>7</v>
      </c>
      <c r="K50" s="5">
        <f aca="true" t="shared" si="7" ref="K50:K58">SUM(I50)</f>
        <v>13</v>
      </c>
      <c r="L50" s="375">
        <v>3893</v>
      </c>
      <c r="M50" s="33"/>
      <c r="N50" s="148"/>
      <c r="O50" s="148"/>
      <c r="S50" s="33"/>
      <c r="T50" s="33"/>
      <c r="U50" s="33"/>
      <c r="V50" s="33"/>
    </row>
    <row r="51" spans="8:22" ht="13.5">
      <c r="H51" s="145">
        <v>15160</v>
      </c>
      <c r="I51" s="134">
        <v>34</v>
      </c>
      <c r="J51" s="15" t="s">
        <v>1</v>
      </c>
      <c r="K51" s="5">
        <f t="shared" si="7"/>
        <v>34</v>
      </c>
      <c r="L51" s="375">
        <v>16159</v>
      </c>
      <c r="M51" s="33"/>
      <c r="N51" s="148"/>
      <c r="O51" s="148"/>
      <c r="S51" s="33"/>
      <c r="T51" s="33"/>
      <c r="U51" s="33"/>
      <c r="V51" s="33"/>
    </row>
    <row r="52" spans="8:22" ht="14.25" thickBot="1">
      <c r="H52" s="145">
        <v>8777</v>
      </c>
      <c r="I52" s="134">
        <v>33</v>
      </c>
      <c r="J52" s="15" t="s">
        <v>0</v>
      </c>
      <c r="K52" s="5">
        <f t="shared" si="7"/>
        <v>33</v>
      </c>
      <c r="L52" s="375">
        <v>7755</v>
      </c>
      <c r="M52" s="33"/>
      <c r="N52" s="148"/>
      <c r="O52" s="148"/>
      <c r="S52" s="33"/>
      <c r="T52" s="33"/>
      <c r="U52" s="33"/>
      <c r="V52" s="33"/>
    </row>
    <row r="53" spans="1:22" ht="13.5">
      <c r="A53" s="86" t="s">
        <v>60</v>
      </c>
      <c r="B53" s="87" t="s">
        <v>77</v>
      </c>
      <c r="C53" s="87" t="s">
        <v>227</v>
      </c>
      <c r="D53" s="87" t="s">
        <v>173</v>
      </c>
      <c r="E53" s="87" t="s">
        <v>75</v>
      </c>
      <c r="F53" s="87" t="s">
        <v>74</v>
      </c>
      <c r="G53" s="87" t="s">
        <v>76</v>
      </c>
      <c r="H53" s="145">
        <v>7189</v>
      </c>
      <c r="I53" s="134">
        <v>25</v>
      </c>
      <c r="J53" s="15" t="s">
        <v>42</v>
      </c>
      <c r="K53" s="5">
        <f t="shared" si="7"/>
        <v>25</v>
      </c>
      <c r="L53" s="375">
        <v>6510</v>
      </c>
      <c r="M53" s="33"/>
      <c r="N53" s="148"/>
      <c r="O53" s="148"/>
      <c r="S53" s="33"/>
      <c r="T53" s="33"/>
      <c r="U53" s="33"/>
      <c r="V53" s="33"/>
    </row>
    <row r="54" spans="1:22" ht="13.5">
      <c r="A54" s="89">
        <v>1</v>
      </c>
      <c r="B54" s="352" t="s">
        <v>43</v>
      </c>
      <c r="C54" s="60">
        <f aca="true" t="shared" si="8" ref="C54:C63">SUM(H49)</f>
        <v>100565</v>
      </c>
      <c r="D54" s="161">
        <f>SUM(L49)</f>
        <v>97083</v>
      </c>
      <c r="E54" s="75">
        <f aca="true" t="shared" si="9" ref="E54:E64">SUM(N63/M63*100)</f>
        <v>99.3273808347984</v>
      </c>
      <c r="F54" s="75">
        <f>SUM(C54/D54*100)</f>
        <v>103.58662175664122</v>
      </c>
      <c r="G54" s="5"/>
      <c r="H54" s="61">
        <v>3717</v>
      </c>
      <c r="I54" s="134">
        <v>24</v>
      </c>
      <c r="J54" s="15" t="s">
        <v>41</v>
      </c>
      <c r="K54" s="5">
        <f t="shared" si="7"/>
        <v>24</v>
      </c>
      <c r="L54" s="375">
        <v>3996</v>
      </c>
      <c r="M54" s="33"/>
      <c r="N54" s="148"/>
      <c r="O54" s="148"/>
      <c r="S54" s="33"/>
      <c r="T54" s="33"/>
      <c r="U54" s="33"/>
      <c r="V54" s="33"/>
    </row>
    <row r="55" spans="1:22" ht="13.5">
      <c r="A55" s="89">
        <v>2</v>
      </c>
      <c r="B55" s="352" t="s">
        <v>7</v>
      </c>
      <c r="C55" s="60">
        <f t="shared" si="8"/>
        <v>16626</v>
      </c>
      <c r="D55" s="161">
        <f aca="true" t="shared" si="10" ref="D55:D64">SUM(L50)</f>
        <v>3893</v>
      </c>
      <c r="E55" s="75">
        <f t="shared" si="9"/>
        <v>77.4022346368715</v>
      </c>
      <c r="F55" s="75">
        <f aca="true" t="shared" si="11" ref="F55:F64">SUM(C55/D55*100)</f>
        <v>427.07423580786025</v>
      </c>
      <c r="G55" s="5"/>
      <c r="H55" s="61">
        <v>3206</v>
      </c>
      <c r="I55" s="134">
        <v>38</v>
      </c>
      <c r="J55" s="15" t="s">
        <v>52</v>
      </c>
      <c r="K55" s="5">
        <f t="shared" si="7"/>
        <v>38</v>
      </c>
      <c r="L55" s="375">
        <v>1882</v>
      </c>
      <c r="M55" s="33"/>
      <c r="N55" s="148"/>
      <c r="O55" s="148"/>
      <c r="S55" s="33"/>
      <c r="T55" s="33"/>
      <c r="U55" s="33"/>
      <c r="V55" s="33"/>
    </row>
    <row r="56" spans="1:22" ht="13.5">
      <c r="A56" s="89">
        <v>3</v>
      </c>
      <c r="B56" s="352" t="s">
        <v>1</v>
      </c>
      <c r="C56" s="60">
        <f t="shared" si="8"/>
        <v>15160</v>
      </c>
      <c r="D56" s="161">
        <f t="shared" si="10"/>
        <v>16159</v>
      </c>
      <c r="E56" s="75">
        <f t="shared" si="9"/>
        <v>107.07727080096059</v>
      </c>
      <c r="F56" s="75">
        <f t="shared" si="11"/>
        <v>93.81768673804072</v>
      </c>
      <c r="G56" s="5"/>
      <c r="H56" s="61">
        <v>2697</v>
      </c>
      <c r="I56" s="134">
        <v>16</v>
      </c>
      <c r="J56" s="15" t="s">
        <v>3</v>
      </c>
      <c r="K56" s="5">
        <f t="shared" si="7"/>
        <v>16</v>
      </c>
      <c r="L56" s="375">
        <v>4886</v>
      </c>
      <c r="M56" s="33"/>
      <c r="N56" s="148"/>
      <c r="O56" s="148"/>
      <c r="S56" s="33"/>
      <c r="T56" s="33"/>
      <c r="U56" s="33"/>
      <c r="V56" s="33"/>
    </row>
    <row r="57" spans="1:22" ht="13.5">
      <c r="A57" s="89">
        <v>4</v>
      </c>
      <c r="B57" s="352" t="s">
        <v>0</v>
      </c>
      <c r="C57" s="60">
        <f t="shared" si="8"/>
        <v>8777</v>
      </c>
      <c r="D57" s="161">
        <f t="shared" si="10"/>
        <v>7755</v>
      </c>
      <c r="E57" s="75">
        <f t="shared" si="9"/>
        <v>117.59110396570203</v>
      </c>
      <c r="F57" s="75">
        <f t="shared" si="11"/>
        <v>113.17859445519021</v>
      </c>
      <c r="G57" s="5"/>
      <c r="H57" s="224">
        <v>2569</v>
      </c>
      <c r="I57" s="134">
        <v>40</v>
      </c>
      <c r="J57" s="15" t="s">
        <v>2</v>
      </c>
      <c r="K57" s="5">
        <f t="shared" si="7"/>
        <v>40</v>
      </c>
      <c r="L57" s="375">
        <v>1401</v>
      </c>
      <c r="M57" s="33"/>
      <c r="N57" s="148"/>
      <c r="O57" s="148"/>
      <c r="S57" s="33"/>
      <c r="T57" s="33"/>
      <c r="U57" s="33"/>
      <c r="V57" s="33"/>
    </row>
    <row r="58" spans="1:22" ht="14.25" thickBot="1">
      <c r="A58" s="89">
        <v>5</v>
      </c>
      <c r="B58" s="352" t="s">
        <v>42</v>
      </c>
      <c r="C58" s="60">
        <f t="shared" si="8"/>
        <v>7189</v>
      </c>
      <c r="D58" s="161">
        <f t="shared" si="10"/>
        <v>6510</v>
      </c>
      <c r="E58" s="75">
        <f t="shared" si="9"/>
        <v>85.97225544128199</v>
      </c>
      <c r="F58" s="75">
        <f t="shared" si="11"/>
        <v>110.43010752688171</v>
      </c>
      <c r="G58" s="16"/>
      <c r="H58" s="227">
        <v>2268</v>
      </c>
      <c r="I58" s="243">
        <v>22</v>
      </c>
      <c r="J58" s="388" t="s">
        <v>39</v>
      </c>
      <c r="K58" s="18">
        <f t="shared" si="7"/>
        <v>22</v>
      </c>
      <c r="L58" s="376">
        <v>2478</v>
      </c>
      <c r="M58" s="33"/>
      <c r="N58" s="148"/>
      <c r="O58" s="148"/>
      <c r="S58" s="33"/>
      <c r="T58" s="33"/>
      <c r="U58" s="33"/>
      <c r="V58" s="33"/>
    </row>
    <row r="59" spans="1:22" ht="14.25" thickTop="1">
      <c r="A59" s="89">
        <v>6</v>
      </c>
      <c r="B59" s="352" t="s">
        <v>41</v>
      </c>
      <c r="C59" s="60">
        <f t="shared" si="8"/>
        <v>3717</v>
      </c>
      <c r="D59" s="161">
        <f t="shared" si="10"/>
        <v>3996</v>
      </c>
      <c r="E59" s="75">
        <f t="shared" si="9"/>
        <v>86.26131352982131</v>
      </c>
      <c r="F59" s="75">
        <f t="shared" si="11"/>
        <v>93.01801801801803</v>
      </c>
      <c r="G59" s="5"/>
      <c r="H59" s="224">
        <v>1363</v>
      </c>
      <c r="I59" s="255">
        <v>36</v>
      </c>
      <c r="J59" s="364" t="s">
        <v>5</v>
      </c>
      <c r="K59" s="12" t="s">
        <v>106</v>
      </c>
      <c r="L59" s="377">
        <v>159296</v>
      </c>
      <c r="M59" s="33"/>
      <c r="N59" s="148"/>
      <c r="O59" s="148"/>
      <c r="S59" s="33"/>
      <c r="T59" s="33"/>
      <c r="U59" s="33"/>
      <c r="V59" s="33"/>
    </row>
    <row r="60" spans="1:22" ht="13.5">
      <c r="A60" s="89">
        <v>7</v>
      </c>
      <c r="B60" s="352" t="s">
        <v>52</v>
      </c>
      <c r="C60" s="60">
        <f t="shared" si="8"/>
        <v>3206</v>
      </c>
      <c r="D60" s="161">
        <f t="shared" si="10"/>
        <v>1882</v>
      </c>
      <c r="E60" s="75">
        <f t="shared" si="9"/>
        <v>190.6064209274673</v>
      </c>
      <c r="F60" s="75">
        <f t="shared" si="11"/>
        <v>170.35069075451648</v>
      </c>
      <c r="G60" s="5"/>
      <c r="H60" s="224">
        <v>1026</v>
      </c>
      <c r="I60" s="255">
        <v>14</v>
      </c>
      <c r="J60" s="15" t="s">
        <v>32</v>
      </c>
      <c r="K60" s="1"/>
      <c r="L60" s="174"/>
      <c r="M60" s="33"/>
      <c r="N60" s="1"/>
      <c r="O60" s="1"/>
      <c r="S60" s="33"/>
      <c r="T60" s="33"/>
      <c r="U60" s="33"/>
      <c r="V60" s="33"/>
    </row>
    <row r="61" spans="1:22" ht="13.5">
      <c r="A61" s="89">
        <v>8</v>
      </c>
      <c r="B61" s="352" t="s">
        <v>3</v>
      </c>
      <c r="C61" s="60">
        <f t="shared" si="8"/>
        <v>2697</v>
      </c>
      <c r="D61" s="161">
        <f t="shared" si="10"/>
        <v>4886</v>
      </c>
      <c r="E61" s="75">
        <f t="shared" si="9"/>
        <v>113.89358108108108</v>
      </c>
      <c r="F61" s="75">
        <f t="shared" si="11"/>
        <v>55.1985264019648</v>
      </c>
      <c r="G61" s="15"/>
      <c r="H61" s="149">
        <v>875</v>
      </c>
      <c r="I61" s="255">
        <v>15</v>
      </c>
      <c r="J61" s="15" t="s">
        <v>33</v>
      </c>
      <c r="K61" s="70"/>
      <c r="S61" s="33"/>
      <c r="T61" s="33"/>
      <c r="U61" s="33"/>
      <c r="V61" s="33"/>
    </row>
    <row r="62" spans="1:22" ht="13.5">
      <c r="A62" s="89">
        <v>9</v>
      </c>
      <c r="B62" s="352" t="s">
        <v>2</v>
      </c>
      <c r="C62" s="60">
        <f t="shared" si="8"/>
        <v>2569</v>
      </c>
      <c r="D62" s="161">
        <f t="shared" si="10"/>
        <v>1401</v>
      </c>
      <c r="E62" s="75">
        <f t="shared" si="9"/>
        <v>92.37684286227974</v>
      </c>
      <c r="F62" s="75">
        <f t="shared" si="11"/>
        <v>183.36902212705212</v>
      </c>
      <c r="G62" s="16"/>
      <c r="H62" s="149">
        <v>607</v>
      </c>
      <c r="I62" s="418">
        <v>21</v>
      </c>
      <c r="J62" s="15" t="s">
        <v>38</v>
      </c>
      <c r="K62" s="70"/>
      <c r="L62" s="1" t="s">
        <v>92</v>
      </c>
      <c r="M62" s="152" t="s">
        <v>98</v>
      </c>
      <c r="N62" s="59" t="s">
        <v>121</v>
      </c>
      <c r="S62" s="33"/>
      <c r="T62" s="33"/>
      <c r="U62" s="33"/>
      <c r="V62" s="33"/>
    </row>
    <row r="63" spans="1:22" ht="14.25" thickBot="1">
      <c r="A63" s="92">
        <v>10</v>
      </c>
      <c r="B63" s="357" t="s">
        <v>39</v>
      </c>
      <c r="C63" s="60">
        <f t="shared" si="8"/>
        <v>2268</v>
      </c>
      <c r="D63" s="250">
        <f t="shared" si="10"/>
        <v>2478</v>
      </c>
      <c r="E63" s="91">
        <f t="shared" si="9"/>
        <v>111.72413793103448</v>
      </c>
      <c r="F63" s="75">
        <f t="shared" si="11"/>
        <v>91.52542372881356</v>
      </c>
      <c r="G63" s="150"/>
      <c r="H63" s="149">
        <v>523</v>
      </c>
      <c r="I63" s="134">
        <v>31</v>
      </c>
      <c r="J63" s="15" t="s">
        <v>99</v>
      </c>
      <c r="K63" s="5">
        <f>SUM(K49)</f>
        <v>26</v>
      </c>
      <c r="L63" s="15" t="s">
        <v>43</v>
      </c>
      <c r="M63" s="396">
        <v>101246</v>
      </c>
      <c r="N63" s="146">
        <f>SUM(H49)</f>
        <v>100565</v>
      </c>
      <c r="O63" s="60"/>
      <c r="S63" s="33"/>
      <c r="T63" s="33"/>
      <c r="U63" s="33"/>
      <c r="V63" s="33"/>
    </row>
    <row r="64" spans="1:22" ht="14.25" thickBot="1">
      <c r="A64" s="93"/>
      <c r="B64" s="94" t="s">
        <v>82</v>
      </c>
      <c r="C64" s="166">
        <f>SUM(H89)</f>
        <v>168747</v>
      </c>
      <c r="D64" s="251">
        <f t="shared" si="10"/>
        <v>159296</v>
      </c>
      <c r="E64" s="91">
        <f t="shared" si="9"/>
        <v>94.95051231987216</v>
      </c>
      <c r="F64" s="98">
        <f t="shared" si="11"/>
        <v>105.93298011249497</v>
      </c>
      <c r="G64" s="97"/>
      <c r="H64" s="426">
        <v>413</v>
      </c>
      <c r="I64" s="134">
        <v>1</v>
      </c>
      <c r="J64" s="15" t="s">
        <v>4</v>
      </c>
      <c r="K64" s="5">
        <f aca="true" t="shared" si="12" ref="K64:K72">SUM(K50)</f>
        <v>13</v>
      </c>
      <c r="L64" s="15" t="s">
        <v>7</v>
      </c>
      <c r="M64" s="396">
        <v>21480</v>
      </c>
      <c r="N64" s="146">
        <f aca="true" t="shared" si="13" ref="N64:N72">SUM(H50)</f>
        <v>16626</v>
      </c>
      <c r="O64" s="60"/>
      <c r="S64" s="33"/>
      <c r="T64" s="33"/>
      <c r="U64" s="33"/>
      <c r="V64" s="33"/>
    </row>
    <row r="65" spans="8:22" ht="13.5">
      <c r="H65" s="60">
        <v>364</v>
      </c>
      <c r="I65" s="134">
        <v>17</v>
      </c>
      <c r="J65" s="15" t="s">
        <v>34</v>
      </c>
      <c r="K65" s="5">
        <f t="shared" si="12"/>
        <v>34</v>
      </c>
      <c r="L65" s="15" t="s">
        <v>1</v>
      </c>
      <c r="M65" s="396">
        <v>14158</v>
      </c>
      <c r="N65" s="146">
        <f t="shared" si="13"/>
        <v>15160</v>
      </c>
      <c r="O65" s="61"/>
      <c r="S65" s="33"/>
      <c r="T65" s="33"/>
      <c r="U65" s="33"/>
      <c r="V65" s="33"/>
    </row>
    <row r="66" spans="8:22" ht="13.5">
      <c r="H66" s="145">
        <v>250</v>
      </c>
      <c r="I66" s="134">
        <v>23</v>
      </c>
      <c r="J66" s="15" t="s">
        <v>40</v>
      </c>
      <c r="K66" s="5">
        <f t="shared" si="12"/>
        <v>33</v>
      </c>
      <c r="L66" s="15" t="s">
        <v>0</v>
      </c>
      <c r="M66" s="396">
        <v>7464</v>
      </c>
      <c r="N66" s="146">
        <f t="shared" si="13"/>
        <v>8777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145">
        <v>155</v>
      </c>
      <c r="I67" s="134">
        <v>3</v>
      </c>
      <c r="J67" s="15" t="s">
        <v>22</v>
      </c>
      <c r="K67" s="5">
        <f t="shared" si="12"/>
        <v>25</v>
      </c>
      <c r="L67" s="15" t="s">
        <v>42</v>
      </c>
      <c r="M67" s="396">
        <v>8362</v>
      </c>
      <c r="N67" s="146">
        <f t="shared" si="13"/>
        <v>7189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61">
        <v>148</v>
      </c>
      <c r="I68" s="134">
        <v>30</v>
      </c>
      <c r="J68" s="15" t="s">
        <v>47</v>
      </c>
      <c r="K68" s="5">
        <f t="shared" si="12"/>
        <v>24</v>
      </c>
      <c r="L68" s="15" t="s">
        <v>41</v>
      </c>
      <c r="M68" s="396">
        <v>4309</v>
      </c>
      <c r="N68" s="146">
        <f t="shared" si="13"/>
        <v>3717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144</v>
      </c>
      <c r="I69" s="134">
        <v>12</v>
      </c>
      <c r="J69" s="15" t="s">
        <v>31</v>
      </c>
      <c r="K69" s="5">
        <f t="shared" si="12"/>
        <v>38</v>
      </c>
      <c r="L69" s="15" t="s">
        <v>52</v>
      </c>
      <c r="M69" s="396">
        <v>1682</v>
      </c>
      <c r="N69" s="146">
        <f t="shared" si="13"/>
        <v>3206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61">
        <v>52</v>
      </c>
      <c r="I70" s="134">
        <v>37</v>
      </c>
      <c r="J70" s="15" t="s">
        <v>51</v>
      </c>
      <c r="K70" s="5">
        <f t="shared" si="12"/>
        <v>16</v>
      </c>
      <c r="L70" s="15" t="s">
        <v>3</v>
      </c>
      <c r="M70" s="396">
        <v>2368</v>
      </c>
      <c r="N70" s="146">
        <f t="shared" si="13"/>
        <v>2697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26</v>
      </c>
      <c r="I71" s="134">
        <v>29</v>
      </c>
      <c r="J71" s="15" t="s">
        <v>219</v>
      </c>
      <c r="K71" s="5">
        <f t="shared" si="12"/>
        <v>40</v>
      </c>
      <c r="L71" s="15" t="s">
        <v>2</v>
      </c>
      <c r="M71" s="396">
        <v>2781</v>
      </c>
      <c r="N71" s="146">
        <f t="shared" si="13"/>
        <v>2569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145">
        <v>24</v>
      </c>
      <c r="I72" s="134">
        <v>19</v>
      </c>
      <c r="J72" s="15" t="s">
        <v>36</v>
      </c>
      <c r="K72" s="5">
        <f t="shared" si="12"/>
        <v>22</v>
      </c>
      <c r="L72" s="388" t="s">
        <v>39</v>
      </c>
      <c r="M72" s="397">
        <v>2030</v>
      </c>
      <c r="N72" s="391">
        <f t="shared" si="13"/>
        <v>2268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61">
        <v>2</v>
      </c>
      <c r="I73" s="134">
        <v>35</v>
      </c>
      <c r="J73" s="15" t="s">
        <v>50</v>
      </c>
      <c r="K73" s="60"/>
      <c r="L73" s="393" t="s">
        <v>199</v>
      </c>
      <c r="M73" s="395">
        <v>177721</v>
      </c>
      <c r="N73" s="394">
        <f>SUM(H89)</f>
        <v>168747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1</v>
      </c>
      <c r="I74" s="134">
        <v>11</v>
      </c>
      <c r="J74" s="15" t="s">
        <v>30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61">
        <v>0</v>
      </c>
      <c r="I75" s="134">
        <v>2</v>
      </c>
      <c r="J75" s="15" t="s">
        <v>6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4">
        <v>4</v>
      </c>
      <c r="J76" s="15" t="s">
        <v>23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4">
        <v>5</v>
      </c>
      <c r="J77" s="15" t="s">
        <v>24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146">
        <v>0</v>
      </c>
      <c r="I78" s="134">
        <v>6</v>
      </c>
      <c r="J78" s="15" t="s">
        <v>25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145">
        <v>0</v>
      </c>
      <c r="I79" s="134">
        <v>7</v>
      </c>
      <c r="J79" s="15" t="s">
        <v>26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4">
        <v>8</v>
      </c>
      <c r="J80" s="15" t="s">
        <v>27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146">
        <v>0</v>
      </c>
      <c r="I81" s="134">
        <v>9</v>
      </c>
      <c r="J81" s="15" t="s">
        <v>28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145">
        <v>0</v>
      </c>
      <c r="I82" s="134">
        <v>10</v>
      </c>
      <c r="J82" s="15" t="s">
        <v>29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61">
        <v>0</v>
      </c>
      <c r="I83" s="134">
        <v>18</v>
      </c>
      <c r="J83" s="15" t="s">
        <v>35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5">
        <v>0</v>
      </c>
      <c r="I84" s="134">
        <v>20</v>
      </c>
      <c r="J84" s="15" t="s">
        <v>37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4">
        <v>27</v>
      </c>
      <c r="J85" s="15" t="s">
        <v>44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4">
        <v>28</v>
      </c>
      <c r="J86" s="15" t="s">
        <v>45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4">
        <v>32</v>
      </c>
      <c r="J87" s="15" t="s">
        <v>49</v>
      </c>
      <c r="L87" s="66"/>
      <c r="M87" s="33"/>
      <c r="N87" s="33"/>
      <c r="O87" s="33"/>
      <c r="S87" s="41"/>
      <c r="T87" s="41"/>
    </row>
    <row r="88" spans="8:17" ht="13.5">
      <c r="H88" s="145">
        <v>0</v>
      </c>
      <c r="I88" s="134">
        <v>39</v>
      </c>
      <c r="J88" s="15" t="s">
        <v>53</v>
      </c>
      <c r="L88" s="66"/>
      <c r="M88" s="33"/>
      <c r="N88" s="33"/>
      <c r="O88" s="33"/>
      <c r="Q88" s="33"/>
    </row>
    <row r="89" spans="8:15" ht="13.5">
      <c r="H89" s="207">
        <f>SUM(H49:H88)</f>
        <v>168747</v>
      </c>
      <c r="I89" s="134"/>
      <c r="J89" s="5" t="s">
        <v>211</v>
      </c>
      <c r="L89" s="66"/>
      <c r="M89" s="33"/>
      <c r="N89" s="33"/>
      <c r="O89" s="33"/>
    </row>
    <row r="90" spans="9:16" ht="13.5">
      <c r="I90" s="389"/>
      <c r="J90" s="127"/>
      <c r="L90" s="66"/>
      <c r="M90" s="33"/>
      <c r="N90" s="33"/>
      <c r="O90" s="33"/>
      <c r="P90" s="1"/>
    </row>
    <row r="91" spans="9:16" ht="18.75">
      <c r="I91" s="147"/>
      <c r="J91" s="41"/>
      <c r="L91" s="66"/>
      <c r="M91" s="33"/>
      <c r="N91" s="33"/>
      <c r="O91" s="33"/>
      <c r="P91" s="64"/>
    </row>
    <row r="92" spans="9:16" ht="13.5">
      <c r="I92" s="147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103</v>
      </c>
      <c r="J1" s="167"/>
      <c r="Q1" s="33"/>
      <c r="R1" s="17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185" t="s">
        <v>93</v>
      </c>
      <c r="Q2" s="1"/>
      <c r="R2" s="179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65" t="s">
        <v>237</v>
      </c>
      <c r="I3" s="134"/>
      <c r="J3" s="11"/>
      <c r="K3" s="5"/>
      <c r="L3" s="362" t="s">
        <v>236</v>
      </c>
      <c r="M3" s="133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60">
        <v>37544</v>
      </c>
      <c r="I4" s="134">
        <v>33</v>
      </c>
      <c r="J4" s="44" t="s">
        <v>0</v>
      </c>
      <c r="K4" s="204">
        <f>SUM(I4)</f>
        <v>33</v>
      </c>
      <c r="L4" s="401">
        <v>47460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5">
        <v>28613</v>
      </c>
      <c r="I5" s="134">
        <v>31</v>
      </c>
      <c r="J5" s="44" t="s">
        <v>99</v>
      </c>
      <c r="K5" s="204">
        <f aca="true" t="shared" si="0" ref="K5:K13">SUM(I5)</f>
        <v>31</v>
      </c>
      <c r="L5" s="401">
        <v>35354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5">
        <v>26929</v>
      </c>
      <c r="I6" s="134">
        <v>3</v>
      </c>
      <c r="J6" s="44" t="s">
        <v>22</v>
      </c>
      <c r="K6" s="204">
        <f t="shared" si="0"/>
        <v>3</v>
      </c>
      <c r="L6" s="401">
        <v>24857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5">
        <v>17274</v>
      </c>
      <c r="I7" s="134">
        <v>16</v>
      </c>
      <c r="J7" s="44" t="s">
        <v>3</v>
      </c>
      <c r="K7" s="204">
        <f t="shared" si="0"/>
        <v>16</v>
      </c>
      <c r="L7" s="401">
        <v>13753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5">
        <v>15008</v>
      </c>
      <c r="I8" s="134">
        <v>17</v>
      </c>
      <c r="J8" s="44" t="s">
        <v>34</v>
      </c>
      <c r="K8" s="204">
        <f t="shared" si="0"/>
        <v>17</v>
      </c>
      <c r="L8" s="401">
        <v>7949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5">
        <v>13893</v>
      </c>
      <c r="I9" s="134">
        <v>13</v>
      </c>
      <c r="J9" s="44" t="s">
        <v>7</v>
      </c>
      <c r="K9" s="204">
        <f t="shared" si="0"/>
        <v>13</v>
      </c>
      <c r="L9" s="401">
        <v>12733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5">
        <v>13678</v>
      </c>
      <c r="I10" s="134">
        <v>40</v>
      </c>
      <c r="J10" s="44" t="s">
        <v>2</v>
      </c>
      <c r="K10" s="204">
        <f t="shared" si="0"/>
        <v>40</v>
      </c>
      <c r="L10" s="401">
        <v>22088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5">
        <v>13136</v>
      </c>
      <c r="I11" s="134">
        <v>2</v>
      </c>
      <c r="J11" s="44" t="s">
        <v>6</v>
      </c>
      <c r="K11" s="204">
        <f t="shared" si="0"/>
        <v>2</v>
      </c>
      <c r="L11" s="401">
        <v>955</v>
      </c>
      <c r="M11" s="63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61">
        <v>11024</v>
      </c>
      <c r="I12" s="134">
        <v>38</v>
      </c>
      <c r="J12" s="44" t="s">
        <v>52</v>
      </c>
      <c r="K12" s="204">
        <f t="shared" si="0"/>
        <v>38</v>
      </c>
      <c r="L12" s="401">
        <v>11562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27">
        <v>10143</v>
      </c>
      <c r="I13" s="243">
        <v>34</v>
      </c>
      <c r="J13" s="82" t="s">
        <v>1</v>
      </c>
      <c r="K13" s="204">
        <f t="shared" si="0"/>
        <v>34</v>
      </c>
      <c r="L13" s="402">
        <v>9649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5">
        <v>6239</v>
      </c>
      <c r="I14" s="211">
        <v>36</v>
      </c>
      <c r="J14" s="81" t="s">
        <v>5</v>
      </c>
      <c r="K14" s="176" t="s">
        <v>9</v>
      </c>
      <c r="L14" s="403">
        <v>226130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5">
        <v>4081</v>
      </c>
      <c r="I15" s="134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61">
        <v>2736</v>
      </c>
      <c r="I16" s="134">
        <v>25</v>
      </c>
      <c r="J16" s="44" t="s">
        <v>42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5">
        <v>2139</v>
      </c>
      <c r="I17" s="134">
        <v>9</v>
      </c>
      <c r="J17" s="44" t="s">
        <v>28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12">
        <v>2041</v>
      </c>
      <c r="I18" s="134">
        <v>24</v>
      </c>
      <c r="J18" s="44" t="s">
        <v>41</v>
      </c>
      <c r="K18" s="1"/>
      <c r="L18" s="74" t="s">
        <v>94</v>
      </c>
      <c r="M18" t="s">
        <v>98</v>
      </c>
      <c r="N18" s="59" t="s">
        <v>121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6">
        <v>1916</v>
      </c>
      <c r="I19" s="134">
        <v>39</v>
      </c>
      <c r="J19" s="44" t="s">
        <v>53</v>
      </c>
      <c r="K19" s="204">
        <f>SUM(I4)</f>
        <v>33</v>
      </c>
      <c r="L19" s="44" t="s">
        <v>0</v>
      </c>
      <c r="M19" s="371">
        <v>36316</v>
      </c>
      <c r="N19" s="146">
        <f>SUM(H4)</f>
        <v>37544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6" t="s">
        <v>60</v>
      </c>
      <c r="B20" s="87" t="s">
        <v>77</v>
      </c>
      <c r="C20" s="87" t="s">
        <v>227</v>
      </c>
      <c r="D20" s="87" t="s">
        <v>173</v>
      </c>
      <c r="E20" s="87" t="s">
        <v>75</v>
      </c>
      <c r="F20" s="87" t="s">
        <v>74</v>
      </c>
      <c r="G20" s="88" t="s">
        <v>76</v>
      </c>
      <c r="H20" s="145">
        <v>1544</v>
      </c>
      <c r="I20" s="134">
        <v>1</v>
      </c>
      <c r="J20" s="44" t="s">
        <v>4</v>
      </c>
      <c r="K20" s="204">
        <f aca="true" t="shared" si="1" ref="K20:K28">SUM(I5)</f>
        <v>31</v>
      </c>
      <c r="L20" s="44" t="s">
        <v>99</v>
      </c>
      <c r="M20" s="372">
        <v>31614</v>
      </c>
      <c r="N20" s="146">
        <f aca="true" t="shared" si="2" ref="N20:N28">SUM(H5)</f>
        <v>28613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9">
        <v>1</v>
      </c>
      <c r="B21" s="44" t="s">
        <v>0</v>
      </c>
      <c r="C21" s="60">
        <f>SUM(H4)</f>
        <v>37544</v>
      </c>
      <c r="D21" s="9">
        <f>SUM(L4)</f>
        <v>47460</v>
      </c>
      <c r="E21" s="75">
        <f aca="true" t="shared" si="3" ref="E21:E30">SUM(N19/M19*100)</f>
        <v>103.38142967287148</v>
      </c>
      <c r="F21" s="75">
        <f aca="true" t="shared" si="4" ref="F21:F31">SUM(C21/D21*100)</f>
        <v>79.10661609776653</v>
      </c>
      <c r="G21" s="90"/>
      <c r="H21" s="145">
        <v>1053</v>
      </c>
      <c r="I21" s="134">
        <v>14</v>
      </c>
      <c r="J21" s="44" t="s">
        <v>32</v>
      </c>
      <c r="K21" s="204">
        <f t="shared" si="1"/>
        <v>3</v>
      </c>
      <c r="L21" s="44" t="s">
        <v>22</v>
      </c>
      <c r="M21" s="372">
        <v>11006</v>
      </c>
      <c r="N21" s="146">
        <f t="shared" si="2"/>
        <v>26929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9">
        <v>2</v>
      </c>
      <c r="B22" s="44" t="s">
        <v>99</v>
      </c>
      <c r="C22" s="60">
        <f aca="true" t="shared" si="5" ref="C22:C30">SUM(H5)</f>
        <v>28613</v>
      </c>
      <c r="D22" s="9">
        <f aca="true" t="shared" si="6" ref="D22:D30">SUM(L5)</f>
        <v>35354</v>
      </c>
      <c r="E22" s="75">
        <f t="shared" si="3"/>
        <v>90.50737015246409</v>
      </c>
      <c r="F22" s="75">
        <f t="shared" si="4"/>
        <v>80.93285059682073</v>
      </c>
      <c r="G22" s="90"/>
      <c r="H22" s="145">
        <v>989</v>
      </c>
      <c r="I22" s="134">
        <v>12</v>
      </c>
      <c r="J22" s="44" t="s">
        <v>31</v>
      </c>
      <c r="K22" s="204">
        <f t="shared" si="1"/>
        <v>16</v>
      </c>
      <c r="L22" s="44" t="s">
        <v>3</v>
      </c>
      <c r="M22" s="372">
        <v>9474</v>
      </c>
      <c r="N22" s="146">
        <f t="shared" si="2"/>
        <v>17274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9">
        <v>3</v>
      </c>
      <c r="B23" s="44" t="s">
        <v>22</v>
      </c>
      <c r="C23" s="60">
        <f t="shared" si="5"/>
        <v>26929</v>
      </c>
      <c r="D23" s="9">
        <f t="shared" si="6"/>
        <v>24857</v>
      </c>
      <c r="E23" s="75">
        <f t="shared" si="3"/>
        <v>244.6756314737416</v>
      </c>
      <c r="F23" s="75">
        <f t="shared" si="4"/>
        <v>108.33568009011547</v>
      </c>
      <c r="G23" s="90"/>
      <c r="H23" s="145">
        <v>953</v>
      </c>
      <c r="I23" s="134">
        <v>22</v>
      </c>
      <c r="J23" s="44" t="s">
        <v>39</v>
      </c>
      <c r="K23" s="204">
        <f t="shared" si="1"/>
        <v>17</v>
      </c>
      <c r="L23" s="44" t="s">
        <v>34</v>
      </c>
      <c r="M23" s="372">
        <v>14154</v>
      </c>
      <c r="N23" s="146">
        <f t="shared" si="2"/>
        <v>15008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9">
        <v>4</v>
      </c>
      <c r="B24" s="44" t="s">
        <v>3</v>
      </c>
      <c r="C24" s="60">
        <f t="shared" si="5"/>
        <v>17274</v>
      </c>
      <c r="D24" s="9">
        <f t="shared" si="6"/>
        <v>13753</v>
      </c>
      <c r="E24" s="75">
        <f t="shared" si="3"/>
        <v>182.3305889803673</v>
      </c>
      <c r="F24" s="75">
        <f t="shared" si="4"/>
        <v>125.60168690467535</v>
      </c>
      <c r="G24" s="90"/>
      <c r="H24" s="145">
        <v>579</v>
      </c>
      <c r="I24" s="134">
        <v>4</v>
      </c>
      <c r="J24" s="44" t="s">
        <v>23</v>
      </c>
      <c r="K24" s="204">
        <f t="shared" si="1"/>
        <v>13</v>
      </c>
      <c r="L24" s="44" t="s">
        <v>7</v>
      </c>
      <c r="M24" s="372">
        <v>15270</v>
      </c>
      <c r="N24" s="146">
        <f t="shared" si="2"/>
        <v>13893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9">
        <v>5</v>
      </c>
      <c r="B25" s="44" t="s">
        <v>34</v>
      </c>
      <c r="C25" s="60">
        <f t="shared" si="5"/>
        <v>15008</v>
      </c>
      <c r="D25" s="9">
        <f t="shared" si="6"/>
        <v>7949</v>
      </c>
      <c r="E25" s="75">
        <f t="shared" si="3"/>
        <v>106.03363006923838</v>
      </c>
      <c r="F25" s="75">
        <f t="shared" si="4"/>
        <v>188.80362309724495</v>
      </c>
      <c r="G25" s="100"/>
      <c r="H25" s="145">
        <v>505</v>
      </c>
      <c r="I25" s="134">
        <v>19</v>
      </c>
      <c r="J25" s="44" t="s">
        <v>36</v>
      </c>
      <c r="K25" s="204">
        <f t="shared" si="1"/>
        <v>40</v>
      </c>
      <c r="L25" s="44" t="s">
        <v>2</v>
      </c>
      <c r="M25" s="372">
        <v>25668</v>
      </c>
      <c r="N25" s="146">
        <f t="shared" si="2"/>
        <v>13678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9">
        <v>6</v>
      </c>
      <c r="B26" s="44" t="s">
        <v>7</v>
      </c>
      <c r="C26" s="60">
        <f t="shared" si="5"/>
        <v>13893</v>
      </c>
      <c r="D26" s="9">
        <f t="shared" si="6"/>
        <v>12733</v>
      </c>
      <c r="E26" s="75">
        <f t="shared" si="3"/>
        <v>90.98231827111985</v>
      </c>
      <c r="F26" s="75">
        <f t="shared" si="4"/>
        <v>109.11018613052698</v>
      </c>
      <c r="G26" s="90"/>
      <c r="H26" s="145">
        <v>467</v>
      </c>
      <c r="I26" s="134">
        <v>10</v>
      </c>
      <c r="J26" s="44" t="s">
        <v>29</v>
      </c>
      <c r="K26" s="204">
        <f t="shared" si="1"/>
        <v>2</v>
      </c>
      <c r="L26" s="44" t="s">
        <v>6</v>
      </c>
      <c r="M26" s="372">
        <v>22129</v>
      </c>
      <c r="N26" s="146">
        <f t="shared" si="2"/>
        <v>13136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9">
        <v>7</v>
      </c>
      <c r="B27" s="44" t="s">
        <v>2</v>
      </c>
      <c r="C27" s="60">
        <f t="shared" si="5"/>
        <v>13678</v>
      </c>
      <c r="D27" s="9">
        <f t="shared" si="6"/>
        <v>22088</v>
      </c>
      <c r="E27" s="75">
        <f t="shared" si="3"/>
        <v>53.28814087579866</v>
      </c>
      <c r="F27" s="75">
        <f t="shared" si="4"/>
        <v>61.92502716407099</v>
      </c>
      <c r="G27" s="90"/>
      <c r="H27" s="145">
        <v>316</v>
      </c>
      <c r="I27" s="134">
        <v>32</v>
      </c>
      <c r="J27" s="44" t="s">
        <v>49</v>
      </c>
      <c r="K27" s="204">
        <f t="shared" si="1"/>
        <v>38</v>
      </c>
      <c r="L27" s="44" t="s">
        <v>52</v>
      </c>
      <c r="M27" s="372">
        <v>10266</v>
      </c>
      <c r="N27" s="146">
        <f t="shared" si="2"/>
        <v>11024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9">
        <v>8</v>
      </c>
      <c r="B28" s="44" t="s">
        <v>6</v>
      </c>
      <c r="C28" s="60">
        <f t="shared" si="5"/>
        <v>13136</v>
      </c>
      <c r="D28" s="9">
        <f t="shared" si="6"/>
        <v>955</v>
      </c>
      <c r="E28" s="75">
        <f t="shared" si="3"/>
        <v>59.36101947670478</v>
      </c>
      <c r="F28" s="75">
        <f t="shared" si="4"/>
        <v>1375.497382198953</v>
      </c>
      <c r="G28" s="101"/>
      <c r="H28" s="145">
        <v>124</v>
      </c>
      <c r="I28" s="134">
        <v>18</v>
      </c>
      <c r="J28" s="44" t="s">
        <v>35</v>
      </c>
      <c r="K28" s="204">
        <f t="shared" si="1"/>
        <v>34</v>
      </c>
      <c r="L28" s="82" t="s">
        <v>1</v>
      </c>
      <c r="M28" s="372">
        <v>12032</v>
      </c>
      <c r="N28" s="146">
        <f t="shared" si="2"/>
        <v>10143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>
      <c r="A29" s="89">
        <v>9</v>
      </c>
      <c r="B29" s="44" t="s">
        <v>52</v>
      </c>
      <c r="C29" s="60">
        <f t="shared" si="5"/>
        <v>11024</v>
      </c>
      <c r="D29" s="9">
        <f t="shared" si="6"/>
        <v>11562</v>
      </c>
      <c r="E29" s="75">
        <f t="shared" si="3"/>
        <v>107.3835963374245</v>
      </c>
      <c r="F29" s="75">
        <f t="shared" si="4"/>
        <v>95.34682580868362</v>
      </c>
      <c r="G29" s="100"/>
      <c r="H29" s="145">
        <v>78</v>
      </c>
      <c r="I29" s="134">
        <v>20</v>
      </c>
      <c r="J29" s="44" t="s">
        <v>37</v>
      </c>
      <c r="K29" s="1"/>
      <c r="L29" t="s">
        <v>95</v>
      </c>
      <c r="M29" s="380">
        <v>218185</v>
      </c>
      <c r="N29" s="379">
        <f>SUM(H44)</f>
        <v>213198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2">
        <v>10</v>
      </c>
      <c r="B30" s="82" t="s">
        <v>1</v>
      </c>
      <c r="C30" s="60">
        <f t="shared" si="5"/>
        <v>10143</v>
      </c>
      <c r="D30" s="9">
        <f t="shared" si="6"/>
        <v>9649</v>
      </c>
      <c r="E30" s="85">
        <f t="shared" si="3"/>
        <v>84.3001994680851</v>
      </c>
      <c r="F30" s="91">
        <f t="shared" si="4"/>
        <v>105.11970152347394</v>
      </c>
      <c r="G30" s="103"/>
      <c r="H30" s="145">
        <v>69</v>
      </c>
      <c r="I30" s="134">
        <v>21</v>
      </c>
      <c r="J30" s="116" t="s">
        <v>38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3"/>
      <c r="B31" s="94" t="s">
        <v>83</v>
      </c>
      <c r="C31" s="95">
        <f>SUM(H44)</f>
        <v>213198</v>
      </c>
      <c r="D31" s="95">
        <f>SUM(L14)</f>
        <v>226130</v>
      </c>
      <c r="E31" s="98">
        <f>SUM(N29/M29*100)</f>
        <v>97.71432499942709</v>
      </c>
      <c r="F31" s="91">
        <f t="shared" si="4"/>
        <v>94.28116570114537</v>
      </c>
      <c r="G31" s="99"/>
      <c r="H31" s="145">
        <v>63</v>
      </c>
      <c r="I31" s="134">
        <v>15</v>
      </c>
      <c r="J31" s="177" t="s">
        <v>33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6">
        <v>36</v>
      </c>
      <c r="I32" s="134">
        <v>11</v>
      </c>
      <c r="J32" s="177" t="s">
        <v>30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5">
        <v>16</v>
      </c>
      <c r="I33" s="134">
        <v>37</v>
      </c>
      <c r="J33" s="177" t="s">
        <v>51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61">
        <v>6</v>
      </c>
      <c r="I34" s="134">
        <v>6</v>
      </c>
      <c r="J34" s="177" t="s">
        <v>25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12">
        <v>4</v>
      </c>
      <c r="I35" s="134">
        <v>5</v>
      </c>
      <c r="J35" s="177" t="s">
        <v>24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6">
        <v>1</v>
      </c>
      <c r="I36" s="134">
        <v>23</v>
      </c>
      <c r="J36" s="177" t="s">
        <v>40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5">
        <v>1</v>
      </c>
      <c r="I37" s="134">
        <v>28</v>
      </c>
      <c r="J37" s="177" t="s">
        <v>45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5">
        <v>0</v>
      </c>
      <c r="I38" s="134">
        <v>7</v>
      </c>
      <c r="J38" s="177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5">
        <v>0</v>
      </c>
      <c r="I39" s="134">
        <v>8</v>
      </c>
      <c r="J39" s="177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5">
        <v>0</v>
      </c>
      <c r="I40" s="134">
        <v>27</v>
      </c>
      <c r="J40" s="177" t="s">
        <v>44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5">
        <v>0</v>
      </c>
      <c r="I41" s="134">
        <v>29</v>
      </c>
      <c r="J41" s="177" t="s">
        <v>80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5">
        <v>0</v>
      </c>
      <c r="I42" s="134">
        <v>30</v>
      </c>
      <c r="J42" s="177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5">
        <v>0</v>
      </c>
      <c r="I43" s="134">
        <v>35</v>
      </c>
      <c r="J43" s="81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208">
        <f>SUM(H4:H43)</f>
        <v>213198</v>
      </c>
      <c r="I44" s="134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80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78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9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226" t="s">
        <v>14</v>
      </c>
      <c r="I48" s="147"/>
      <c r="J48" s="1"/>
      <c r="K48" s="1"/>
      <c r="L48" s="1"/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55" t="s">
        <v>238</v>
      </c>
      <c r="I49" s="134"/>
      <c r="J49" s="11" t="s">
        <v>21</v>
      </c>
      <c r="K49" s="5"/>
      <c r="L49" s="374" t="s">
        <v>236</v>
      </c>
      <c r="M49" s="133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146">
        <v>53990</v>
      </c>
      <c r="I50" s="134">
        <v>16</v>
      </c>
      <c r="J50" s="44" t="s">
        <v>3</v>
      </c>
      <c r="K50" s="209">
        <f>SUM(I50)</f>
        <v>16</v>
      </c>
      <c r="L50" s="375">
        <v>56854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4245</v>
      </c>
      <c r="I51" s="134">
        <v>26</v>
      </c>
      <c r="J51" s="44" t="s">
        <v>43</v>
      </c>
      <c r="K51" s="209">
        <f aca="true" t="shared" si="7" ref="K51:K59">SUM(I51)</f>
        <v>26</v>
      </c>
      <c r="L51" s="375">
        <v>3703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3905</v>
      </c>
      <c r="I52" s="134">
        <v>40</v>
      </c>
      <c r="J52" s="44" t="s">
        <v>2</v>
      </c>
      <c r="K52" s="209">
        <f t="shared" si="7"/>
        <v>40</v>
      </c>
      <c r="L52" s="375">
        <v>2231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6" t="s">
        <v>60</v>
      </c>
      <c r="B53" s="87" t="s">
        <v>77</v>
      </c>
      <c r="C53" s="87" t="s">
        <v>227</v>
      </c>
      <c r="D53" s="87" t="s">
        <v>173</v>
      </c>
      <c r="E53" s="87" t="s">
        <v>75</v>
      </c>
      <c r="F53" s="87" t="s">
        <v>74</v>
      </c>
      <c r="G53" s="88" t="s">
        <v>76</v>
      </c>
      <c r="H53" s="61">
        <v>1751</v>
      </c>
      <c r="I53" s="134">
        <v>36</v>
      </c>
      <c r="J53" s="44" t="s">
        <v>5</v>
      </c>
      <c r="K53" s="209">
        <f t="shared" si="7"/>
        <v>36</v>
      </c>
      <c r="L53" s="375">
        <v>1286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9">
        <v>1</v>
      </c>
      <c r="B54" s="44" t="s">
        <v>3</v>
      </c>
      <c r="C54" s="60">
        <f>SUM(H50)</f>
        <v>53990</v>
      </c>
      <c r="D54" s="161">
        <f>SUM(L50)</f>
        <v>56854</v>
      </c>
      <c r="E54" s="75">
        <f aca="true" t="shared" si="8" ref="E54:E63">SUM(N67/M67*100)</f>
        <v>169.64650432050274</v>
      </c>
      <c r="F54" s="75">
        <f aca="true" t="shared" si="9" ref="F54:F61">SUM(C54/D54*100)</f>
        <v>94.96253561754669</v>
      </c>
      <c r="G54" s="90"/>
      <c r="H54" s="61">
        <v>1273</v>
      </c>
      <c r="I54" s="134">
        <v>34</v>
      </c>
      <c r="J54" s="44" t="s">
        <v>1</v>
      </c>
      <c r="K54" s="209">
        <f t="shared" si="7"/>
        <v>34</v>
      </c>
      <c r="L54" s="375">
        <v>1640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9">
        <v>2</v>
      </c>
      <c r="B55" s="44" t="s">
        <v>43</v>
      </c>
      <c r="C55" s="60">
        <f aca="true" t="shared" si="10" ref="C55:C63">SUM(H51)</f>
        <v>4245</v>
      </c>
      <c r="D55" s="161">
        <f aca="true" t="shared" si="11" ref="D55:D63">SUM(L51)</f>
        <v>3703</v>
      </c>
      <c r="E55" s="75">
        <f t="shared" si="8"/>
        <v>97.29543891817556</v>
      </c>
      <c r="F55" s="75">
        <f t="shared" si="9"/>
        <v>114.63678098838778</v>
      </c>
      <c r="G55" s="90"/>
      <c r="H55" s="61">
        <v>1180</v>
      </c>
      <c r="I55" s="134">
        <v>33</v>
      </c>
      <c r="J55" s="44" t="s">
        <v>0</v>
      </c>
      <c r="K55" s="209">
        <f t="shared" si="7"/>
        <v>33</v>
      </c>
      <c r="L55" s="375">
        <v>2600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9">
        <v>3</v>
      </c>
      <c r="B56" s="44" t="s">
        <v>2</v>
      </c>
      <c r="C56" s="60">
        <f t="shared" si="10"/>
        <v>3905</v>
      </c>
      <c r="D56" s="161">
        <f t="shared" si="11"/>
        <v>2231</v>
      </c>
      <c r="E56" s="75">
        <f t="shared" si="8"/>
        <v>137.5968992248062</v>
      </c>
      <c r="F56" s="75">
        <f t="shared" si="9"/>
        <v>175.03361721201256</v>
      </c>
      <c r="G56" s="90"/>
      <c r="H56" s="61">
        <v>1094</v>
      </c>
      <c r="I56" s="134">
        <v>38</v>
      </c>
      <c r="J56" s="44" t="s">
        <v>52</v>
      </c>
      <c r="K56" s="209">
        <f t="shared" si="7"/>
        <v>38</v>
      </c>
      <c r="L56" s="375">
        <v>1657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9">
        <v>4</v>
      </c>
      <c r="B57" s="44" t="s">
        <v>5</v>
      </c>
      <c r="C57" s="60">
        <f t="shared" si="10"/>
        <v>1751</v>
      </c>
      <c r="D57" s="161">
        <f t="shared" si="11"/>
        <v>1286</v>
      </c>
      <c r="E57" s="75">
        <f t="shared" si="8"/>
        <v>79.08762420957542</v>
      </c>
      <c r="F57" s="75">
        <f t="shared" si="9"/>
        <v>136.15863141524105</v>
      </c>
      <c r="G57" s="90"/>
      <c r="H57" s="61">
        <v>1056</v>
      </c>
      <c r="I57" s="134">
        <v>25</v>
      </c>
      <c r="J57" s="44" t="s">
        <v>42</v>
      </c>
      <c r="K57" s="209">
        <f t="shared" si="7"/>
        <v>25</v>
      </c>
      <c r="L57" s="375">
        <v>1121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9">
        <v>5</v>
      </c>
      <c r="B58" s="44" t="s">
        <v>1</v>
      </c>
      <c r="C58" s="60">
        <f t="shared" si="10"/>
        <v>1273</v>
      </c>
      <c r="D58" s="161">
        <f t="shared" si="11"/>
        <v>1640</v>
      </c>
      <c r="E58" s="75">
        <f t="shared" si="8"/>
        <v>124.31640625</v>
      </c>
      <c r="F58" s="75">
        <f t="shared" si="9"/>
        <v>77.6219512195122</v>
      </c>
      <c r="G58" s="100"/>
      <c r="H58" s="145">
        <v>449</v>
      </c>
      <c r="I58" s="134">
        <v>19</v>
      </c>
      <c r="J58" s="44" t="s">
        <v>36</v>
      </c>
      <c r="K58" s="209">
        <f t="shared" si="7"/>
        <v>19</v>
      </c>
      <c r="L58" s="375">
        <v>650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9">
        <v>6</v>
      </c>
      <c r="B59" s="44" t="s">
        <v>0</v>
      </c>
      <c r="C59" s="60">
        <f t="shared" si="10"/>
        <v>1180</v>
      </c>
      <c r="D59" s="161">
        <f t="shared" si="11"/>
        <v>2600</v>
      </c>
      <c r="E59" s="75">
        <f t="shared" si="8"/>
        <v>59.17753259779338</v>
      </c>
      <c r="F59" s="75">
        <f t="shared" si="9"/>
        <v>45.38461538461539</v>
      </c>
      <c r="G59" s="90"/>
      <c r="H59" s="366">
        <v>399</v>
      </c>
      <c r="I59" s="243">
        <v>14</v>
      </c>
      <c r="J59" s="82" t="s">
        <v>32</v>
      </c>
      <c r="K59" s="408">
        <f t="shared" si="7"/>
        <v>14</v>
      </c>
      <c r="L59" s="376">
        <v>195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9">
        <v>7</v>
      </c>
      <c r="B60" s="44" t="s">
        <v>52</v>
      </c>
      <c r="C60" s="60">
        <f t="shared" si="10"/>
        <v>1094</v>
      </c>
      <c r="D60" s="161">
        <f t="shared" si="11"/>
        <v>1657</v>
      </c>
      <c r="E60" s="75">
        <f t="shared" si="8"/>
        <v>70.58064516129032</v>
      </c>
      <c r="F60" s="75">
        <f t="shared" si="9"/>
        <v>66.0229330114665</v>
      </c>
      <c r="G60" s="90"/>
      <c r="H60" s="145">
        <v>312</v>
      </c>
      <c r="I60" s="211">
        <v>1</v>
      </c>
      <c r="J60" s="81" t="s">
        <v>4</v>
      </c>
      <c r="K60" s="409" t="s">
        <v>9</v>
      </c>
      <c r="L60" s="410">
        <v>73788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9">
        <v>8</v>
      </c>
      <c r="B61" s="44" t="s">
        <v>42</v>
      </c>
      <c r="C61" s="60">
        <f t="shared" si="10"/>
        <v>1056</v>
      </c>
      <c r="D61" s="161">
        <f t="shared" si="11"/>
        <v>1121</v>
      </c>
      <c r="E61" s="75">
        <f t="shared" si="8"/>
        <v>80.98159509202453</v>
      </c>
      <c r="F61" s="75">
        <f t="shared" si="9"/>
        <v>94.20160570918823</v>
      </c>
      <c r="G61" s="101"/>
      <c r="H61" s="145">
        <v>299</v>
      </c>
      <c r="I61" s="134">
        <v>31</v>
      </c>
      <c r="J61" s="44" t="s">
        <v>48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9">
        <v>9</v>
      </c>
      <c r="B62" s="44" t="s">
        <v>36</v>
      </c>
      <c r="C62" s="60">
        <f t="shared" si="10"/>
        <v>449</v>
      </c>
      <c r="D62" s="161">
        <f t="shared" si="11"/>
        <v>650</v>
      </c>
      <c r="E62" s="75">
        <f t="shared" si="8"/>
        <v>96.1456102783726</v>
      </c>
      <c r="F62" s="75">
        <f>SUM(C62/D62*100)</f>
        <v>69.07692307692308</v>
      </c>
      <c r="G62" s="100"/>
      <c r="H62" s="145">
        <v>229</v>
      </c>
      <c r="I62" s="134">
        <v>24</v>
      </c>
      <c r="J62" s="44" t="s">
        <v>41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2">
        <v>10</v>
      </c>
      <c r="B63" s="82" t="s">
        <v>32</v>
      </c>
      <c r="C63" s="60">
        <f t="shared" si="10"/>
        <v>399</v>
      </c>
      <c r="D63" s="161">
        <f t="shared" si="11"/>
        <v>195</v>
      </c>
      <c r="E63" s="85">
        <f t="shared" si="8"/>
        <v>120.18072289156628</v>
      </c>
      <c r="F63" s="85">
        <f>SUM(C63/D63*100)</f>
        <v>204.61538461538458</v>
      </c>
      <c r="G63" s="103"/>
      <c r="H63" s="61">
        <v>175</v>
      </c>
      <c r="I63" s="134">
        <v>13</v>
      </c>
      <c r="J63" s="44" t="s">
        <v>7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3"/>
      <c r="B64" s="94" t="s">
        <v>84</v>
      </c>
      <c r="C64" s="95">
        <f>SUM(H90)</f>
        <v>70844</v>
      </c>
      <c r="D64" s="95">
        <f>SUM(L60)</f>
        <v>73788</v>
      </c>
      <c r="E64" s="98">
        <f>SUM(N77/M77*100)</f>
        <v>143.70854210195347</v>
      </c>
      <c r="F64" s="98">
        <f>SUM(C64/D64*100)</f>
        <v>96.01019135902857</v>
      </c>
      <c r="G64" s="99"/>
      <c r="H64" s="62">
        <v>148</v>
      </c>
      <c r="I64" s="134">
        <v>15</v>
      </c>
      <c r="J64" s="44" t="s">
        <v>33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139</v>
      </c>
      <c r="I65" s="134">
        <v>9</v>
      </c>
      <c r="J65" s="44" t="s">
        <v>28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145">
        <v>122</v>
      </c>
      <c r="I66" s="134">
        <v>12</v>
      </c>
      <c r="J66" s="44" t="s">
        <v>31</v>
      </c>
      <c r="K66" s="1"/>
      <c r="L66" s="74" t="s">
        <v>14</v>
      </c>
      <c r="M66" s="183" t="s">
        <v>110</v>
      </c>
      <c r="N66" s="59" t="s">
        <v>121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61">
        <v>64</v>
      </c>
      <c r="I67" s="134">
        <v>17</v>
      </c>
      <c r="J67" s="44" t="s">
        <v>34</v>
      </c>
      <c r="K67" s="5">
        <f>SUM(I50)</f>
        <v>16</v>
      </c>
      <c r="L67" s="44" t="s">
        <v>3</v>
      </c>
      <c r="M67" s="404">
        <v>31825</v>
      </c>
      <c r="N67" s="146">
        <f>SUM(H50)</f>
        <v>53990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12</v>
      </c>
      <c r="I68" s="134">
        <v>11</v>
      </c>
      <c r="J68" s="44" t="s">
        <v>30</v>
      </c>
      <c r="K68" s="5">
        <f aca="true" t="shared" si="12" ref="K68:K76">SUM(I51)</f>
        <v>26</v>
      </c>
      <c r="L68" s="44" t="s">
        <v>43</v>
      </c>
      <c r="M68" s="405">
        <v>4363</v>
      </c>
      <c r="N68" s="146">
        <f aca="true" t="shared" si="13" ref="N68:N76">SUM(H51)</f>
        <v>4245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2</v>
      </c>
      <c r="I69" s="134">
        <v>23</v>
      </c>
      <c r="J69" s="44" t="s">
        <v>40</v>
      </c>
      <c r="K69" s="5">
        <f t="shared" si="12"/>
        <v>40</v>
      </c>
      <c r="L69" s="44" t="s">
        <v>2</v>
      </c>
      <c r="M69" s="405">
        <v>2838</v>
      </c>
      <c r="N69" s="146">
        <f t="shared" si="13"/>
        <v>3905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4">
        <v>2</v>
      </c>
      <c r="J70" s="44" t="s">
        <v>6</v>
      </c>
      <c r="K70" s="5">
        <f t="shared" si="12"/>
        <v>36</v>
      </c>
      <c r="L70" s="44" t="s">
        <v>5</v>
      </c>
      <c r="M70" s="405">
        <v>2214</v>
      </c>
      <c r="N70" s="146">
        <f t="shared" si="13"/>
        <v>1751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4">
        <v>3</v>
      </c>
      <c r="J71" s="44" t="s">
        <v>22</v>
      </c>
      <c r="K71" s="5">
        <f t="shared" si="12"/>
        <v>34</v>
      </c>
      <c r="L71" s="44" t="s">
        <v>1</v>
      </c>
      <c r="M71" s="405">
        <v>1024</v>
      </c>
      <c r="N71" s="146">
        <f t="shared" si="13"/>
        <v>1273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4">
        <v>4</v>
      </c>
      <c r="J72" s="44" t="s">
        <v>23</v>
      </c>
      <c r="K72" s="5">
        <f t="shared" si="12"/>
        <v>33</v>
      </c>
      <c r="L72" s="44" t="s">
        <v>0</v>
      </c>
      <c r="M72" s="405">
        <v>1994</v>
      </c>
      <c r="N72" s="146">
        <f t="shared" si="13"/>
        <v>1180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4">
        <v>5</v>
      </c>
      <c r="J73" s="44" t="s">
        <v>24</v>
      </c>
      <c r="K73" s="5">
        <f t="shared" si="12"/>
        <v>38</v>
      </c>
      <c r="L73" s="44" t="s">
        <v>52</v>
      </c>
      <c r="M73" s="405">
        <v>1550</v>
      </c>
      <c r="N73" s="146">
        <f t="shared" si="13"/>
        <v>1094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4">
        <v>6</v>
      </c>
      <c r="J74" s="44" t="s">
        <v>25</v>
      </c>
      <c r="K74" s="5">
        <f t="shared" si="12"/>
        <v>25</v>
      </c>
      <c r="L74" s="44" t="s">
        <v>42</v>
      </c>
      <c r="M74" s="405">
        <v>1304</v>
      </c>
      <c r="N74" s="146">
        <f t="shared" si="13"/>
        <v>1056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4">
        <v>7</v>
      </c>
      <c r="J75" s="44" t="s">
        <v>26</v>
      </c>
      <c r="K75" s="5">
        <f t="shared" si="12"/>
        <v>19</v>
      </c>
      <c r="L75" s="44" t="s">
        <v>36</v>
      </c>
      <c r="M75" s="405">
        <v>467</v>
      </c>
      <c r="N75" s="146">
        <f t="shared" si="13"/>
        <v>449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4">
        <v>8</v>
      </c>
      <c r="J76" s="44" t="s">
        <v>27</v>
      </c>
      <c r="K76" s="18">
        <f t="shared" si="12"/>
        <v>14</v>
      </c>
      <c r="L76" s="82" t="s">
        <v>32</v>
      </c>
      <c r="M76" s="406">
        <v>332</v>
      </c>
      <c r="N76" s="391">
        <f t="shared" si="13"/>
        <v>399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61">
        <v>0</v>
      </c>
      <c r="I77" s="134">
        <v>10</v>
      </c>
      <c r="J77" s="44" t="s">
        <v>29</v>
      </c>
      <c r="K77" s="5"/>
      <c r="L77" s="197" t="s">
        <v>95</v>
      </c>
      <c r="M77" s="411">
        <v>49297</v>
      </c>
      <c r="N77" s="407">
        <f>SUM(H90)</f>
        <v>70844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146">
        <v>0</v>
      </c>
      <c r="I78" s="134">
        <v>18</v>
      </c>
      <c r="J78" s="44" t="s">
        <v>35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4">
        <v>20</v>
      </c>
      <c r="J79" s="44" t="s">
        <v>37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212">
        <v>0</v>
      </c>
      <c r="I80" s="134">
        <v>21</v>
      </c>
      <c r="J80" s="44" t="s">
        <v>115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146">
        <v>0</v>
      </c>
      <c r="I81" s="134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4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4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4">
        <v>29</v>
      </c>
      <c r="J84" s="44" t="s">
        <v>80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4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4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4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4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4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206">
        <f>SUM(H50:H89)</f>
        <v>70844</v>
      </c>
      <c r="I90" s="134"/>
      <c r="J90" s="5" t="s">
        <v>72</v>
      </c>
      <c r="Q90" s="1"/>
      <c r="R90" s="180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80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80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80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80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80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9:30" ht="13.5" customHeight="1">
      <c r="I1" t="s">
        <v>73</v>
      </c>
      <c r="J1" s="64"/>
      <c r="K1" s="1"/>
      <c r="L1" s="65"/>
      <c r="N1" s="65"/>
      <c r="O1" s="66"/>
      <c r="Q1" s="1"/>
      <c r="R1" s="17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185" t="s">
        <v>111</v>
      </c>
      <c r="J2" s="1"/>
      <c r="K2" s="70"/>
      <c r="L2" s="33"/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238</v>
      </c>
      <c r="I3" s="5"/>
      <c r="J3" s="11" t="s">
        <v>21</v>
      </c>
      <c r="K3" s="132"/>
      <c r="L3" s="156" t="s">
        <v>239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6">
        <v>65356</v>
      </c>
      <c r="I4" s="134">
        <v>33</v>
      </c>
      <c r="J4" s="135" t="s">
        <v>0</v>
      </c>
      <c r="K4" s="210">
        <f>SUM(I4)</f>
        <v>33</v>
      </c>
      <c r="L4" s="375">
        <v>43466</v>
      </c>
      <c r="M4" s="158"/>
      <c r="N4" s="153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5">
        <v>15582</v>
      </c>
      <c r="I5" s="134">
        <v>40</v>
      </c>
      <c r="J5" s="135" t="s">
        <v>2</v>
      </c>
      <c r="K5" s="210">
        <f aca="true" t="shared" si="0" ref="K5:K13">SUM(I5)</f>
        <v>40</v>
      </c>
      <c r="L5" s="412">
        <v>21844</v>
      </c>
      <c r="M5" s="158"/>
      <c r="N5" s="153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5">
        <v>14135</v>
      </c>
      <c r="I6" s="134">
        <v>34</v>
      </c>
      <c r="J6" s="135" t="s">
        <v>1</v>
      </c>
      <c r="K6" s="210">
        <f t="shared" si="0"/>
        <v>34</v>
      </c>
      <c r="L6" s="412">
        <v>18840</v>
      </c>
      <c r="M6" s="158"/>
      <c r="N6" s="153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5">
        <v>6990</v>
      </c>
      <c r="I7" s="134">
        <v>24</v>
      </c>
      <c r="J7" s="135" t="s">
        <v>41</v>
      </c>
      <c r="K7" s="210">
        <f t="shared" si="0"/>
        <v>24</v>
      </c>
      <c r="L7" s="412">
        <v>6009</v>
      </c>
      <c r="M7" s="158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5">
        <v>6589</v>
      </c>
      <c r="I8" s="134">
        <v>25</v>
      </c>
      <c r="J8" s="135" t="s">
        <v>42</v>
      </c>
      <c r="K8" s="210">
        <f t="shared" si="0"/>
        <v>25</v>
      </c>
      <c r="L8" s="412">
        <v>6381</v>
      </c>
      <c r="M8" s="158"/>
      <c r="N8" s="153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5">
        <v>5580</v>
      </c>
      <c r="I9" s="134">
        <v>13</v>
      </c>
      <c r="J9" s="135" t="s">
        <v>7</v>
      </c>
      <c r="K9" s="210">
        <f t="shared" si="0"/>
        <v>13</v>
      </c>
      <c r="L9" s="412">
        <v>3649</v>
      </c>
      <c r="M9" s="158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5">
        <v>2455</v>
      </c>
      <c r="I10" s="134">
        <v>22</v>
      </c>
      <c r="J10" s="135" t="s">
        <v>39</v>
      </c>
      <c r="K10" s="210">
        <f t="shared" si="0"/>
        <v>22</v>
      </c>
      <c r="L10" s="412">
        <v>2619</v>
      </c>
      <c r="M10" s="158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5">
        <v>2368</v>
      </c>
      <c r="I11" s="134">
        <v>14</v>
      </c>
      <c r="J11" s="135" t="s">
        <v>32</v>
      </c>
      <c r="K11" s="210">
        <f t="shared" si="0"/>
        <v>14</v>
      </c>
      <c r="L11" s="412">
        <v>4273</v>
      </c>
      <c r="M11" s="158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5">
        <v>2157</v>
      </c>
      <c r="I12" s="134">
        <v>12</v>
      </c>
      <c r="J12" s="135" t="s">
        <v>31</v>
      </c>
      <c r="K12" s="210">
        <f t="shared" si="0"/>
        <v>12</v>
      </c>
      <c r="L12" s="412">
        <v>2542</v>
      </c>
      <c r="M12" s="158"/>
      <c r="O12" s="1"/>
      <c r="Q12" s="1"/>
      <c r="R12" s="66"/>
      <c r="S12" s="33"/>
      <c r="T12" s="33"/>
      <c r="U12" s="148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27">
        <v>1906</v>
      </c>
      <c r="I13" s="243">
        <v>26</v>
      </c>
      <c r="J13" s="252" t="s">
        <v>43</v>
      </c>
      <c r="K13" s="210">
        <f t="shared" si="0"/>
        <v>26</v>
      </c>
      <c r="L13" s="376">
        <v>2134</v>
      </c>
      <c r="M13" s="159"/>
      <c r="N13" s="160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>
      <c r="H14" s="145">
        <v>1311</v>
      </c>
      <c r="I14" s="211">
        <v>17</v>
      </c>
      <c r="J14" s="253" t="s">
        <v>34</v>
      </c>
      <c r="K14" s="70" t="s">
        <v>9</v>
      </c>
      <c r="L14" s="425">
        <v>121626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5">
        <v>1241</v>
      </c>
      <c r="I15" s="134">
        <v>31</v>
      </c>
      <c r="J15" s="135" t="s">
        <v>48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5">
        <v>1013</v>
      </c>
      <c r="I16" s="134">
        <v>36</v>
      </c>
      <c r="J16" s="135" t="s">
        <v>5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5">
        <v>957</v>
      </c>
      <c r="I17" s="134">
        <v>9</v>
      </c>
      <c r="J17" s="135" t="s">
        <v>28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12">
        <v>664</v>
      </c>
      <c r="I18" s="134">
        <v>21</v>
      </c>
      <c r="J18" s="135" t="s">
        <v>38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6">
        <v>346</v>
      </c>
      <c r="I19" s="134">
        <v>6</v>
      </c>
      <c r="J19" s="135" t="s">
        <v>25</v>
      </c>
      <c r="K19" s="1"/>
      <c r="L19" s="74" t="s">
        <v>111</v>
      </c>
      <c r="M19" s="152" t="s">
        <v>98</v>
      </c>
      <c r="N19" s="59" t="s">
        <v>121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5">
        <v>336</v>
      </c>
      <c r="I20" s="134">
        <v>16</v>
      </c>
      <c r="J20" s="135" t="s">
        <v>3</v>
      </c>
      <c r="K20" s="210">
        <f>SUM(I4)</f>
        <v>33</v>
      </c>
      <c r="L20" s="135" t="s">
        <v>0</v>
      </c>
      <c r="M20" s="368">
        <v>69273</v>
      </c>
      <c r="N20" s="146">
        <f>SUM(H4)</f>
        <v>65356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6" t="s">
        <v>60</v>
      </c>
      <c r="B21" s="87" t="s">
        <v>77</v>
      </c>
      <c r="C21" s="87" t="s">
        <v>227</v>
      </c>
      <c r="D21" s="87" t="s">
        <v>173</v>
      </c>
      <c r="E21" s="87" t="s">
        <v>75</v>
      </c>
      <c r="F21" s="87" t="s">
        <v>74</v>
      </c>
      <c r="G21" s="88" t="s">
        <v>76</v>
      </c>
      <c r="H21" s="145">
        <v>321</v>
      </c>
      <c r="I21" s="134">
        <v>38</v>
      </c>
      <c r="J21" s="135" t="s">
        <v>52</v>
      </c>
      <c r="K21" s="210">
        <f aca="true" t="shared" si="1" ref="K21:K29">SUM(I5)</f>
        <v>40</v>
      </c>
      <c r="L21" s="135" t="s">
        <v>1</v>
      </c>
      <c r="M21" s="369">
        <v>14940</v>
      </c>
      <c r="N21" s="146">
        <f aca="true" t="shared" si="2" ref="N21:N29">SUM(H5)</f>
        <v>15582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9">
        <v>1</v>
      </c>
      <c r="B22" s="353" t="s">
        <v>0</v>
      </c>
      <c r="C22" s="60">
        <f>SUM(H4)</f>
        <v>65356</v>
      </c>
      <c r="D22" s="161">
        <f>SUM(L4)</f>
        <v>43466</v>
      </c>
      <c r="E22" s="83">
        <f aca="true" t="shared" si="3" ref="E22:E31">SUM(N20/M20*100)</f>
        <v>94.34556031931632</v>
      </c>
      <c r="F22" s="75">
        <f aca="true" t="shared" si="4" ref="F22:F32">SUM(C22/D22*100)</f>
        <v>150.3612018589242</v>
      </c>
      <c r="G22" s="90"/>
      <c r="H22" s="145">
        <v>236</v>
      </c>
      <c r="I22" s="134">
        <v>29</v>
      </c>
      <c r="J22" s="135" t="s">
        <v>79</v>
      </c>
      <c r="K22" s="210">
        <f t="shared" si="1"/>
        <v>34</v>
      </c>
      <c r="L22" s="135" t="s">
        <v>2</v>
      </c>
      <c r="M22" s="369">
        <v>15785</v>
      </c>
      <c r="N22" s="146">
        <f t="shared" si="2"/>
        <v>14135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9">
        <v>2</v>
      </c>
      <c r="B23" s="353" t="s">
        <v>2</v>
      </c>
      <c r="C23" s="60">
        <f aca="true" t="shared" si="5" ref="C23:C31">SUM(H5)</f>
        <v>15582</v>
      </c>
      <c r="D23" s="161">
        <f aca="true" t="shared" si="6" ref="D23:D31">SUM(L5)</f>
        <v>21844</v>
      </c>
      <c r="E23" s="83">
        <f t="shared" si="3"/>
        <v>104.29718875502007</v>
      </c>
      <c r="F23" s="75">
        <f t="shared" si="4"/>
        <v>71.33308917780626</v>
      </c>
      <c r="G23" s="90"/>
      <c r="H23" s="145">
        <v>235</v>
      </c>
      <c r="I23" s="134">
        <v>1</v>
      </c>
      <c r="J23" s="135" t="s">
        <v>4</v>
      </c>
      <c r="K23" s="210">
        <f t="shared" si="1"/>
        <v>24</v>
      </c>
      <c r="L23" s="135" t="s">
        <v>41</v>
      </c>
      <c r="M23" s="369">
        <v>7959</v>
      </c>
      <c r="N23" s="146">
        <f t="shared" si="2"/>
        <v>6990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9">
        <v>3</v>
      </c>
      <c r="B24" s="353" t="s">
        <v>1</v>
      </c>
      <c r="C24" s="60">
        <f t="shared" si="5"/>
        <v>14135</v>
      </c>
      <c r="D24" s="161">
        <f t="shared" si="6"/>
        <v>18840</v>
      </c>
      <c r="E24" s="83">
        <f t="shared" si="3"/>
        <v>89.54703832752612</v>
      </c>
      <c r="F24" s="75">
        <f t="shared" si="4"/>
        <v>75.02653927813164</v>
      </c>
      <c r="G24" s="90"/>
      <c r="H24" s="145">
        <v>230</v>
      </c>
      <c r="I24" s="134">
        <v>11</v>
      </c>
      <c r="J24" s="135" t="s">
        <v>30</v>
      </c>
      <c r="K24" s="210">
        <f t="shared" si="1"/>
        <v>25</v>
      </c>
      <c r="L24" s="135" t="s">
        <v>42</v>
      </c>
      <c r="M24" s="369">
        <v>6437</v>
      </c>
      <c r="N24" s="146">
        <f t="shared" si="2"/>
        <v>6589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9">
        <v>4</v>
      </c>
      <c r="B25" s="353" t="s">
        <v>41</v>
      </c>
      <c r="C25" s="60">
        <f t="shared" si="5"/>
        <v>6990</v>
      </c>
      <c r="D25" s="161">
        <f t="shared" si="6"/>
        <v>6009</v>
      </c>
      <c r="E25" s="83">
        <f t="shared" si="3"/>
        <v>87.82510365623823</v>
      </c>
      <c r="F25" s="75">
        <f t="shared" si="4"/>
        <v>116.3255117324014</v>
      </c>
      <c r="G25" s="90"/>
      <c r="H25" s="145">
        <v>223</v>
      </c>
      <c r="I25" s="134">
        <v>32</v>
      </c>
      <c r="J25" s="135" t="s">
        <v>49</v>
      </c>
      <c r="K25" s="210">
        <f t="shared" si="1"/>
        <v>13</v>
      </c>
      <c r="L25" s="135" t="s">
        <v>7</v>
      </c>
      <c r="M25" s="369">
        <v>6042</v>
      </c>
      <c r="N25" s="146">
        <f t="shared" si="2"/>
        <v>5580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9">
        <v>5</v>
      </c>
      <c r="B26" s="353" t="s">
        <v>42</v>
      </c>
      <c r="C26" s="60">
        <f t="shared" si="5"/>
        <v>6589</v>
      </c>
      <c r="D26" s="161">
        <f t="shared" si="6"/>
        <v>6381</v>
      </c>
      <c r="E26" s="83">
        <f t="shared" si="3"/>
        <v>102.36134845424887</v>
      </c>
      <c r="F26" s="75">
        <f t="shared" si="4"/>
        <v>103.2596771665883</v>
      </c>
      <c r="G26" s="100"/>
      <c r="H26" s="145">
        <v>116</v>
      </c>
      <c r="I26" s="134">
        <v>18</v>
      </c>
      <c r="J26" s="135" t="s">
        <v>35</v>
      </c>
      <c r="K26" s="210">
        <f t="shared" si="1"/>
        <v>22</v>
      </c>
      <c r="L26" s="135" t="s">
        <v>43</v>
      </c>
      <c r="M26" s="369">
        <v>2470</v>
      </c>
      <c r="N26" s="146">
        <f t="shared" si="2"/>
        <v>2455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9">
        <v>6</v>
      </c>
      <c r="B27" s="353" t="s">
        <v>7</v>
      </c>
      <c r="C27" s="60">
        <f t="shared" si="5"/>
        <v>5580</v>
      </c>
      <c r="D27" s="161">
        <f t="shared" si="6"/>
        <v>3649</v>
      </c>
      <c r="E27" s="83">
        <f t="shared" si="3"/>
        <v>92.35352532274081</v>
      </c>
      <c r="F27" s="75">
        <f t="shared" si="4"/>
        <v>152.91860783776377</v>
      </c>
      <c r="G27" s="104"/>
      <c r="H27" s="145">
        <v>109</v>
      </c>
      <c r="I27" s="134">
        <v>20</v>
      </c>
      <c r="J27" s="135" t="s">
        <v>37</v>
      </c>
      <c r="K27" s="210">
        <f t="shared" si="1"/>
        <v>14</v>
      </c>
      <c r="L27" s="135" t="s">
        <v>32</v>
      </c>
      <c r="M27" s="369">
        <v>2925</v>
      </c>
      <c r="N27" s="146">
        <f t="shared" si="2"/>
        <v>2368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9">
        <v>7</v>
      </c>
      <c r="B28" s="353" t="s">
        <v>39</v>
      </c>
      <c r="C28" s="60">
        <f t="shared" si="5"/>
        <v>2455</v>
      </c>
      <c r="D28" s="161">
        <f t="shared" si="6"/>
        <v>2619</v>
      </c>
      <c r="E28" s="83">
        <f t="shared" si="3"/>
        <v>99.39271255060729</v>
      </c>
      <c r="F28" s="75">
        <f t="shared" si="4"/>
        <v>93.73806796487209</v>
      </c>
      <c r="G28" s="90"/>
      <c r="H28" s="145">
        <v>105</v>
      </c>
      <c r="I28" s="134">
        <v>15</v>
      </c>
      <c r="J28" s="135" t="s">
        <v>33</v>
      </c>
      <c r="K28" s="210">
        <f t="shared" si="1"/>
        <v>12</v>
      </c>
      <c r="L28" s="135" t="s">
        <v>39</v>
      </c>
      <c r="M28" s="369">
        <v>1978</v>
      </c>
      <c r="N28" s="146">
        <f t="shared" si="2"/>
        <v>2157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9">
        <v>8</v>
      </c>
      <c r="B29" s="353" t="s">
        <v>32</v>
      </c>
      <c r="C29" s="60">
        <f t="shared" si="5"/>
        <v>2368</v>
      </c>
      <c r="D29" s="161">
        <f t="shared" si="6"/>
        <v>4273</v>
      </c>
      <c r="E29" s="83">
        <f t="shared" si="3"/>
        <v>80.95726495726497</v>
      </c>
      <c r="F29" s="75">
        <f t="shared" si="4"/>
        <v>55.4177392932366</v>
      </c>
      <c r="G29" s="101"/>
      <c r="H29" s="145">
        <v>33</v>
      </c>
      <c r="I29" s="134">
        <v>28</v>
      </c>
      <c r="J29" s="135" t="s">
        <v>45</v>
      </c>
      <c r="K29" s="210">
        <f t="shared" si="1"/>
        <v>26</v>
      </c>
      <c r="L29" s="252" t="s">
        <v>31</v>
      </c>
      <c r="M29" s="382">
        <v>3076</v>
      </c>
      <c r="N29" s="146">
        <f t="shared" si="2"/>
        <v>1906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>
      <c r="A30" s="89">
        <v>9</v>
      </c>
      <c r="B30" s="353" t="s">
        <v>31</v>
      </c>
      <c r="C30" s="60">
        <f t="shared" si="5"/>
        <v>2157</v>
      </c>
      <c r="D30" s="161">
        <f t="shared" si="6"/>
        <v>2542</v>
      </c>
      <c r="E30" s="83">
        <f t="shared" si="3"/>
        <v>109.0495449949444</v>
      </c>
      <c r="F30" s="75">
        <f t="shared" si="4"/>
        <v>84.85444531864673</v>
      </c>
      <c r="G30" s="100"/>
      <c r="H30" s="145">
        <v>22</v>
      </c>
      <c r="I30" s="134">
        <v>4</v>
      </c>
      <c r="J30" s="135" t="s">
        <v>23</v>
      </c>
      <c r="K30" s="1"/>
      <c r="L30" t="s">
        <v>95</v>
      </c>
      <c r="M30" s="383">
        <v>137550</v>
      </c>
      <c r="N30" s="381">
        <f>SUM(H44)</f>
        <v>130628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2">
        <v>10</v>
      </c>
      <c r="B31" s="358" t="s">
        <v>43</v>
      </c>
      <c r="C31" s="60">
        <f t="shared" si="5"/>
        <v>1906</v>
      </c>
      <c r="D31" s="161">
        <f t="shared" si="6"/>
        <v>2134</v>
      </c>
      <c r="E31" s="84">
        <f t="shared" si="3"/>
        <v>61.96358907672301</v>
      </c>
      <c r="F31" s="91">
        <f t="shared" si="4"/>
        <v>89.31583880037488</v>
      </c>
      <c r="G31" s="103"/>
      <c r="H31" s="145">
        <v>10</v>
      </c>
      <c r="I31" s="134">
        <v>39</v>
      </c>
      <c r="J31" s="135" t="s">
        <v>53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3"/>
      <c r="B32" s="94" t="s">
        <v>84</v>
      </c>
      <c r="C32" s="95">
        <f>SUM(H44)</f>
        <v>130628</v>
      </c>
      <c r="D32" s="95">
        <f>SUM(L14)</f>
        <v>121626</v>
      </c>
      <c r="E32" s="96">
        <f>SUM(N30/M30*100)</f>
        <v>94.96764812795348</v>
      </c>
      <c r="F32" s="91">
        <f t="shared" si="4"/>
        <v>107.40137799483662</v>
      </c>
      <c r="G32" s="99"/>
      <c r="H32" s="146">
        <v>2</v>
      </c>
      <c r="I32" s="134">
        <v>23</v>
      </c>
      <c r="J32" s="135" t="s">
        <v>40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5">
        <v>0</v>
      </c>
      <c r="I33" s="134">
        <v>2</v>
      </c>
      <c r="J33" s="135" t="s">
        <v>6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12">
        <v>0</v>
      </c>
      <c r="I34" s="134">
        <v>3</v>
      </c>
      <c r="J34" s="135" t="s">
        <v>22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6">
        <v>0</v>
      </c>
      <c r="I35" s="134">
        <v>5</v>
      </c>
      <c r="J35" s="135" t="s">
        <v>24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5">
        <v>0</v>
      </c>
      <c r="I36" s="134">
        <v>7</v>
      </c>
      <c r="J36" s="135" t="s">
        <v>26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5">
        <v>0</v>
      </c>
      <c r="I37" s="134">
        <v>8</v>
      </c>
      <c r="J37" s="135" t="s">
        <v>27</v>
      </c>
      <c r="K37" s="63"/>
      <c r="L37" s="33"/>
      <c r="Q37" s="1"/>
      <c r="R37" s="66"/>
      <c r="S37" s="33"/>
      <c r="T37" s="33"/>
      <c r="U37" s="33"/>
      <c r="V37" s="148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5">
        <v>0</v>
      </c>
      <c r="I38" s="134">
        <v>10</v>
      </c>
      <c r="J38" s="135" t="s">
        <v>29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5">
        <v>0</v>
      </c>
      <c r="I39" s="134">
        <v>19</v>
      </c>
      <c r="J39" s="135" t="s">
        <v>36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5">
        <v>0</v>
      </c>
      <c r="I40" s="134">
        <v>27</v>
      </c>
      <c r="J40" s="135" t="s">
        <v>44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5">
        <v>0</v>
      </c>
      <c r="I41" s="134">
        <v>30</v>
      </c>
      <c r="J41" s="135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5">
        <v>0</v>
      </c>
      <c r="I42" s="134">
        <v>35</v>
      </c>
      <c r="J42" s="135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5">
        <v>0</v>
      </c>
      <c r="I43" s="134">
        <v>37</v>
      </c>
      <c r="J43" s="135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206">
        <f>SUM(H4:H43)</f>
        <v>130628</v>
      </c>
      <c r="I44" s="5"/>
      <c r="J44" s="10" t="s">
        <v>72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7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7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154" t="s">
        <v>96</v>
      </c>
      <c r="J48" s="1"/>
      <c r="K48" s="70"/>
      <c r="L48" s="33"/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238</v>
      </c>
      <c r="I49" s="5"/>
      <c r="J49" s="11" t="s">
        <v>21</v>
      </c>
      <c r="K49" s="162"/>
      <c r="L49" s="155" t="s">
        <v>240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6">
        <v>42138</v>
      </c>
      <c r="I50" s="134">
        <v>16</v>
      </c>
      <c r="J50" s="10" t="s">
        <v>3</v>
      </c>
      <c r="K50" s="213">
        <f>SUM(I50)</f>
        <v>16</v>
      </c>
      <c r="L50" s="151">
        <v>28099</v>
      </c>
      <c r="M50" s="128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5">
        <v>33300</v>
      </c>
      <c r="I51" s="134">
        <v>26</v>
      </c>
      <c r="J51" s="10" t="s">
        <v>43</v>
      </c>
      <c r="K51" s="213">
        <f aca="true" t="shared" si="7" ref="K51:K59">SUM(I51)</f>
        <v>26</v>
      </c>
      <c r="L51" s="157">
        <v>27632</v>
      </c>
      <c r="M51" s="128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5">
        <v>24972</v>
      </c>
      <c r="I52" s="134">
        <v>36</v>
      </c>
      <c r="J52" s="10" t="s">
        <v>5</v>
      </c>
      <c r="K52" s="213">
        <f t="shared" si="7"/>
        <v>36</v>
      </c>
      <c r="L52" s="157">
        <v>9783</v>
      </c>
      <c r="M52" s="128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5">
        <v>10588</v>
      </c>
      <c r="I53" s="134">
        <v>33</v>
      </c>
      <c r="J53" s="10" t="s">
        <v>0</v>
      </c>
      <c r="K53" s="213">
        <f t="shared" si="7"/>
        <v>33</v>
      </c>
      <c r="L53" s="157">
        <v>8936</v>
      </c>
      <c r="M53" s="128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6" t="s">
        <v>60</v>
      </c>
      <c r="B54" s="87" t="s">
        <v>77</v>
      </c>
      <c r="C54" s="87" t="s">
        <v>227</v>
      </c>
      <c r="D54" s="87" t="s">
        <v>173</v>
      </c>
      <c r="E54" s="87" t="s">
        <v>75</v>
      </c>
      <c r="F54" s="87" t="s">
        <v>74</v>
      </c>
      <c r="G54" s="88" t="s">
        <v>76</v>
      </c>
      <c r="H54" s="145">
        <v>8543</v>
      </c>
      <c r="I54" s="134">
        <v>17</v>
      </c>
      <c r="J54" s="10" t="s">
        <v>34</v>
      </c>
      <c r="K54" s="213">
        <f t="shared" si="7"/>
        <v>17</v>
      </c>
      <c r="L54" s="157">
        <v>16440</v>
      </c>
      <c r="M54" s="128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9">
        <v>1</v>
      </c>
      <c r="B55" s="352" t="s">
        <v>3</v>
      </c>
      <c r="C55" s="60">
        <f>SUM(H50)</f>
        <v>42138</v>
      </c>
      <c r="D55" s="9">
        <f>SUM(L50)</f>
        <v>28099</v>
      </c>
      <c r="E55" s="75">
        <f>SUM(N66/M66*100)</f>
        <v>118.64177717712646</v>
      </c>
      <c r="F55" s="75">
        <f aca="true" t="shared" si="8" ref="F55:F65">SUM(C55/D55*100)</f>
        <v>149.96263212213958</v>
      </c>
      <c r="G55" s="90"/>
      <c r="H55" s="145">
        <v>8389</v>
      </c>
      <c r="I55" s="134">
        <v>38</v>
      </c>
      <c r="J55" s="10" t="s">
        <v>52</v>
      </c>
      <c r="K55" s="213">
        <f t="shared" si="7"/>
        <v>38</v>
      </c>
      <c r="L55" s="157">
        <v>8943</v>
      </c>
      <c r="M55" s="128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9">
        <v>2</v>
      </c>
      <c r="B56" s="352" t="s">
        <v>43</v>
      </c>
      <c r="C56" s="60">
        <f aca="true" t="shared" si="9" ref="C56:C64">SUM(H51)</f>
        <v>33300</v>
      </c>
      <c r="D56" s="9">
        <f aca="true" t="shared" si="10" ref="D56:D64">SUM(L51)</f>
        <v>27632</v>
      </c>
      <c r="E56" s="75">
        <f aca="true" t="shared" si="11" ref="E56:E65">SUM(N67/M67*100)</f>
        <v>84.6380642537617</v>
      </c>
      <c r="F56" s="75">
        <f t="shared" si="8"/>
        <v>120.51244933410538</v>
      </c>
      <c r="G56" s="90"/>
      <c r="H56" s="145">
        <v>7175</v>
      </c>
      <c r="I56" s="134">
        <v>24</v>
      </c>
      <c r="J56" s="10" t="s">
        <v>41</v>
      </c>
      <c r="K56" s="213">
        <f t="shared" si="7"/>
        <v>24</v>
      </c>
      <c r="L56" s="157">
        <v>7098</v>
      </c>
      <c r="M56" s="128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9">
        <v>3</v>
      </c>
      <c r="B57" s="352" t="s">
        <v>5</v>
      </c>
      <c r="C57" s="60">
        <f t="shared" si="9"/>
        <v>24972</v>
      </c>
      <c r="D57" s="9">
        <f t="shared" si="10"/>
        <v>9783</v>
      </c>
      <c r="E57" s="75">
        <f t="shared" si="11"/>
        <v>105.68369376613485</v>
      </c>
      <c r="F57" s="75">
        <f t="shared" si="8"/>
        <v>255.2591229684146</v>
      </c>
      <c r="G57" s="90"/>
      <c r="H57" s="145">
        <v>6781</v>
      </c>
      <c r="I57" s="134">
        <v>40</v>
      </c>
      <c r="J57" s="10" t="s">
        <v>2</v>
      </c>
      <c r="K57" s="213">
        <f t="shared" si="7"/>
        <v>40</v>
      </c>
      <c r="L57" s="157">
        <v>8068</v>
      </c>
      <c r="M57" s="128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9">
        <v>4</v>
      </c>
      <c r="B58" s="352" t="s">
        <v>0</v>
      </c>
      <c r="C58" s="60">
        <f t="shared" si="9"/>
        <v>10588</v>
      </c>
      <c r="D58" s="9">
        <f t="shared" si="10"/>
        <v>8936</v>
      </c>
      <c r="E58" s="75">
        <f t="shared" si="11"/>
        <v>153.1607117025893</v>
      </c>
      <c r="F58" s="75">
        <f t="shared" si="8"/>
        <v>118.4870188003581</v>
      </c>
      <c r="G58" s="90"/>
      <c r="H58" s="254">
        <v>6662</v>
      </c>
      <c r="I58" s="249">
        <v>37</v>
      </c>
      <c r="J58" s="131" t="s">
        <v>51</v>
      </c>
      <c r="K58" s="213">
        <f t="shared" si="7"/>
        <v>37</v>
      </c>
      <c r="L58" s="157">
        <v>4268</v>
      </c>
      <c r="M58" s="128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9">
        <v>5</v>
      </c>
      <c r="B59" s="352" t="s">
        <v>34</v>
      </c>
      <c r="C59" s="60">
        <f t="shared" si="9"/>
        <v>8543</v>
      </c>
      <c r="D59" s="9">
        <f t="shared" si="10"/>
        <v>16440</v>
      </c>
      <c r="E59" s="75">
        <f t="shared" si="11"/>
        <v>91.17395944503735</v>
      </c>
      <c r="F59" s="75">
        <f t="shared" si="8"/>
        <v>51.96472019464721</v>
      </c>
      <c r="G59" s="100"/>
      <c r="H59" s="244">
        <v>3282</v>
      </c>
      <c r="I59" s="243">
        <v>30</v>
      </c>
      <c r="J59" s="80" t="s">
        <v>113</v>
      </c>
      <c r="K59" s="213">
        <f t="shared" si="7"/>
        <v>30</v>
      </c>
      <c r="L59" s="175">
        <v>4447</v>
      </c>
      <c r="M59" s="128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9">
        <v>6</v>
      </c>
      <c r="B60" s="352" t="s">
        <v>52</v>
      </c>
      <c r="C60" s="60">
        <f t="shared" si="9"/>
        <v>8389</v>
      </c>
      <c r="D60" s="9">
        <f t="shared" si="10"/>
        <v>8943</v>
      </c>
      <c r="E60" s="75">
        <f t="shared" si="11"/>
        <v>89.31118918343446</v>
      </c>
      <c r="F60" s="75">
        <f t="shared" si="8"/>
        <v>93.80521077938052</v>
      </c>
      <c r="G60" s="90"/>
      <c r="H60" s="145">
        <v>2402</v>
      </c>
      <c r="I60" s="211">
        <v>29</v>
      </c>
      <c r="J60" s="79" t="s">
        <v>79</v>
      </c>
      <c r="K60" s="132" t="s">
        <v>9</v>
      </c>
      <c r="L60" s="60">
        <v>140128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9">
        <v>7</v>
      </c>
      <c r="B61" s="352" t="s">
        <v>41</v>
      </c>
      <c r="C61" s="60">
        <f t="shared" si="9"/>
        <v>7175</v>
      </c>
      <c r="D61" s="9">
        <f t="shared" si="10"/>
        <v>7098</v>
      </c>
      <c r="E61" s="75">
        <f t="shared" si="11"/>
        <v>78.74231782265146</v>
      </c>
      <c r="F61" s="75">
        <f t="shared" si="8"/>
        <v>101.08481262327416</v>
      </c>
      <c r="G61" s="90"/>
      <c r="H61" s="145">
        <v>2233</v>
      </c>
      <c r="I61" s="134">
        <v>35</v>
      </c>
      <c r="J61" s="10" t="s">
        <v>50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9">
        <v>8</v>
      </c>
      <c r="B62" s="352" t="s">
        <v>2</v>
      </c>
      <c r="C62" s="60">
        <f t="shared" si="9"/>
        <v>6781</v>
      </c>
      <c r="D62" s="9">
        <f t="shared" si="10"/>
        <v>8068</v>
      </c>
      <c r="E62" s="75">
        <f t="shared" si="11"/>
        <v>75.1274097052958</v>
      </c>
      <c r="F62" s="75">
        <f t="shared" si="8"/>
        <v>84.04809122459098</v>
      </c>
      <c r="G62" s="101"/>
      <c r="H62" s="145">
        <v>2198</v>
      </c>
      <c r="I62" s="5">
        <v>15</v>
      </c>
      <c r="J62" s="10" t="s">
        <v>33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9">
        <v>9</v>
      </c>
      <c r="B63" s="356" t="s">
        <v>51</v>
      </c>
      <c r="C63" s="60">
        <f t="shared" si="9"/>
        <v>6662</v>
      </c>
      <c r="D63" s="9">
        <f t="shared" si="10"/>
        <v>4268</v>
      </c>
      <c r="E63" s="75">
        <f t="shared" si="11"/>
        <v>148.1761565836299</v>
      </c>
      <c r="F63" s="75">
        <f t="shared" si="8"/>
        <v>156.09184629803187</v>
      </c>
      <c r="G63" s="100"/>
      <c r="H63" s="145">
        <v>1899</v>
      </c>
      <c r="I63" s="134">
        <v>34</v>
      </c>
      <c r="J63" s="10" t="s">
        <v>1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2">
        <v>10</v>
      </c>
      <c r="B64" s="357" t="s">
        <v>247</v>
      </c>
      <c r="C64" s="60">
        <f t="shared" si="9"/>
        <v>3282</v>
      </c>
      <c r="D64" s="9">
        <f t="shared" si="10"/>
        <v>4447</v>
      </c>
      <c r="E64" s="85">
        <f t="shared" si="11"/>
        <v>97.15808170515098</v>
      </c>
      <c r="F64" s="85">
        <f t="shared" si="8"/>
        <v>73.80256352597256</v>
      </c>
      <c r="G64" s="103"/>
      <c r="H64" s="212">
        <v>1250</v>
      </c>
      <c r="I64" s="134">
        <v>14</v>
      </c>
      <c r="J64" s="10" t="s">
        <v>32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3"/>
      <c r="B65" s="94" t="s">
        <v>81</v>
      </c>
      <c r="C65" s="95">
        <f>SUM(H90)</f>
        <v>167138</v>
      </c>
      <c r="D65" s="95">
        <f>SUM(L60)</f>
        <v>140128</v>
      </c>
      <c r="E65" s="98">
        <f t="shared" si="11"/>
        <v>100.95129950532427</v>
      </c>
      <c r="F65" s="98">
        <f t="shared" si="8"/>
        <v>119.27523407170585</v>
      </c>
      <c r="G65" s="99"/>
      <c r="H65" s="146">
        <v>1227</v>
      </c>
      <c r="I65" s="5">
        <v>9</v>
      </c>
      <c r="J65" s="10" t="s">
        <v>28</v>
      </c>
      <c r="K65" s="1"/>
      <c r="L65" s="74" t="s">
        <v>97</v>
      </c>
      <c r="M65" s="260" t="s">
        <v>133</v>
      </c>
      <c r="N65" t="s">
        <v>121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5">
        <v>1188</v>
      </c>
      <c r="I66" s="5">
        <v>25</v>
      </c>
      <c r="J66" s="10" t="s">
        <v>42</v>
      </c>
      <c r="K66" s="204">
        <f>SUM(I50)</f>
        <v>16</v>
      </c>
      <c r="L66" s="352" t="s">
        <v>3</v>
      </c>
      <c r="M66" s="384">
        <v>35517</v>
      </c>
      <c r="N66" s="146">
        <f>SUM(H50)</f>
        <v>42138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5">
        <v>1103</v>
      </c>
      <c r="I67" s="5">
        <v>1</v>
      </c>
      <c r="J67" s="10" t="s">
        <v>4</v>
      </c>
      <c r="K67" s="204">
        <f aca="true" t="shared" si="12" ref="K67:K75">SUM(I51)</f>
        <v>26</v>
      </c>
      <c r="L67" s="352" t="s">
        <v>43</v>
      </c>
      <c r="M67" s="385">
        <v>39344</v>
      </c>
      <c r="N67" s="146">
        <f aca="true" t="shared" si="13" ref="N67:N75">SUM(H51)</f>
        <v>33300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5">
        <v>413</v>
      </c>
      <c r="I68" s="5">
        <v>13</v>
      </c>
      <c r="J68" s="10" t="s">
        <v>7</v>
      </c>
      <c r="K68" s="204">
        <f t="shared" si="12"/>
        <v>36</v>
      </c>
      <c r="L68" s="352" t="s">
        <v>5</v>
      </c>
      <c r="M68" s="385">
        <v>23629</v>
      </c>
      <c r="N68" s="146">
        <f t="shared" si="13"/>
        <v>24972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5">
        <v>391</v>
      </c>
      <c r="I69" s="5">
        <v>22</v>
      </c>
      <c r="J69" s="10" t="s">
        <v>39</v>
      </c>
      <c r="K69" s="204">
        <f t="shared" si="12"/>
        <v>33</v>
      </c>
      <c r="L69" s="352" t="s">
        <v>0</v>
      </c>
      <c r="M69" s="385">
        <v>6913</v>
      </c>
      <c r="N69" s="146">
        <f t="shared" si="13"/>
        <v>10588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5">
        <v>333</v>
      </c>
      <c r="I70" s="5">
        <v>28</v>
      </c>
      <c r="J70" s="10" t="s">
        <v>45</v>
      </c>
      <c r="K70" s="204">
        <f t="shared" si="12"/>
        <v>17</v>
      </c>
      <c r="L70" s="352" t="s">
        <v>34</v>
      </c>
      <c r="M70" s="385">
        <v>9370</v>
      </c>
      <c r="N70" s="146">
        <f t="shared" si="13"/>
        <v>8543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5">
        <v>266</v>
      </c>
      <c r="I71" s="5">
        <v>21</v>
      </c>
      <c r="J71" s="10" t="s">
        <v>38</v>
      </c>
      <c r="K71" s="204">
        <f t="shared" si="12"/>
        <v>38</v>
      </c>
      <c r="L71" s="352" t="s">
        <v>52</v>
      </c>
      <c r="M71" s="385">
        <v>9393</v>
      </c>
      <c r="N71" s="146">
        <f t="shared" si="13"/>
        <v>8389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5">
        <v>150</v>
      </c>
      <c r="I72" s="5">
        <v>27</v>
      </c>
      <c r="J72" s="10" t="s">
        <v>44</v>
      </c>
      <c r="K72" s="204">
        <f t="shared" si="12"/>
        <v>24</v>
      </c>
      <c r="L72" s="352" t="s">
        <v>41</v>
      </c>
      <c r="M72" s="385">
        <v>9112</v>
      </c>
      <c r="N72" s="146">
        <f t="shared" si="13"/>
        <v>7175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5">
        <v>88</v>
      </c>
      <c r="I73" s="5">
        <v>4</v>
      </c>
      <c r="J73" s="10" t="s">
        <v>23</v>
      </c>
      <c r="K73" s="204">
        <f t="shared" si="12"/>
        <v>40</v>
      </c>
      <c r="L73" s="352" t="s">
        <v>2</v>
      </c>
      <c r="M73" s="385">
        <v>9026</v>
      </c>
      <c r="N73" s="146">
        <f t="shared" si="13"/>
        <v>6781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5">
        <v>83</v>
      </c>
      <c r="I74" s="5">
        <v>23</v>
      </c>
      <c r="J74" s="10" t="s">
        <v>40</v>
      </c>
      <c r="K74" s="204">
        <f t="shared" si="12"/>
        <v>37</v>
      </c>
      <c r="L74" s="356" t="s">
        <v>51</v>
      </c>
      <c r="M74" s="385">
        <v>4496</v>
      </c>
      <c r="N74" s="146">
        <f t="shared" si="13"/>
        <v>6662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5">
        <v>48</v>
      </c>
      <c r="I75" s="5">
        <v>39</v>
      </c>
      <c r="J75" s="10" t="s">
        <v>53</v>
      </c>
      <c r="K75" s="204">
        <f t="shared" si="12"/>
        <v>30</v>
      </c>
      <c r="L75" s="357" t="s">
        <v>247</v>
      </c>
      <c r="M75" s="386">
        <v>3378</v>
      </c>
      <c r="N75" s="146">
        <f t="shared" si="13"/>
        <v>3282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5">
        <v>24</v>
      </c>
      <c r="I76" s="5">
        <v>19</v>
      </c>
      <c r="J76" s="10" t="s">
        <v>36</v>
      </c>
      <c r="K76" s="5"/>
      <c r="L76" s="5" t="s">
        <v>95</v>
      </c>
      <c r="M76" s="387">
        <v>165563</v>
      </c>
      <c r="N76" s="378">
        <f>SUM(H90)</f>
        <v>167138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5">
        <v>12</v>
      </c>
      <c r="I77" s="5">
        <v>11</v>
      </c>
      <c r="J77" s="10" t="s">
        <v>30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6">
        <v>0</v>
      </c>
      <c r="I78" s="5">
        <v>2</v>
      </c>
      <c r="J78" s="10" t="s">
        <v>6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5">
        <v>0</v>
      </c>
      <c r="I79" s="5">
        <v>3</v>
      </c>
      <c r="J79" s="10" t="s">
        <v>22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12">
        <v>0</v>
      </c>
      <c r="I80" s="5">
        <v>5</v>
      </c>
      <c r="J80" s="10" t="s">
        <v>24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6">
        <v>0</v>
      </c>
      <c r="I81" s="5">
        <v>6</v>
      </c>
      <c r="J81" s="10" t="s">
        <v>25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5">
        <v>0</v>
      </c>
      <c r="I82" s="5">
        <v>7</v>
      </c>
      <c r="J82" s="10" t="s">
        <v>26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5">
        <v>0</v>
      </c>
      <c r="I83" s="5">
        <v>8</v>
      </c>
      <c r="J83" s="10" t="s">
        <v>27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5">
        <v>0</v>
      </c>
      <c r="I84" s="5">
        <v>10</v>
      </c>
      <c r="J84" s="10" t="s">
        <v>29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5">
        <v>0</v>
      </c>
      <c r="I85" s="134">
        <v>12</v>
      </c>
      <c r="J85" s="135" t="s">
        <v>31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5">
        <v>0</v>
      </c>
      <c r="I86" s="5">
        <v>18</v>
      </c>
      <c r="J86" s="10" t="s">
        <v>35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5">
        <v>0</v>
      </c>
      <c r="I87" s="5">
        <v>20</v>
      </c>
      <c r="J87" s="10" t="s">
        <v>37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5">
        <v>0</v>
      </c>
      <c r="I88" s="5">
        <v>31</v>
      </c>
      <c r="J88" s="10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5">
        <v>0</v>
      </c>
      <c r="I89" s="5">
        <v>32</v>
      </c>
      <c r="J89" s="10" t="s">
        <v>49</v>
      </c>
      <c r="K89" s="63"/>
      <c r="L89" s="33"/>
    </row>
    <row r="90" spans="8:12" ht="13.5" customHeight="1">
      <c r="H90" s="206">
        <f>SUM(H50:H89)</f>
        <v>167138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47" t="s">
        <v>254</v>
      </c>
      <c r="B1" s="447"/>
      <c r="C1" s="447"/>
      <c r="D1" s="447"/>
      <c r="E1" s="447"/>
      <c r="F1" s="447"/>
      <c r="G1" s="447"/>
      <c r="I1" s="169" t="s">
        <v>105</v>
      </c>
    </row>
    <row r="2" spans="1:12" ht="13.5">
      <c r="A2" s="1"/>
      <c r="B2" s="1"/>
      <c r="C2" s="1"/>
      <c r="D2" s="1"/>
      <c r="E2" s="1"/>
      <c r="F2" s="1"/>
      <c r="G2" s="1"/>
      <c r="I2" s="202" t="s">
        <v>241</v>
      </c>
      <c r="J2" s="262" t="s">
        <v>242</v>
      </c>
      <c r="K2" s="261" t="s">
        <v>243</v>
      </c>
      <c r="L2" s="259" t="s">
        <v>244</v>
      </c>
    </row>
    <row r="3" spans="9:12" ht="13.5">
      <c r="I3" s="44" t="s">
        <v>127</v>
      </c>
      <c r="J3" s="205">
        <v>232489</v>
      </c>
      <c r="K3" s="44" t="s">
        <v>127</v>
      </c>
      <c r="L3" s="217">
        <v>214701</v>
      </c>
    </row>
    <row r="4" spans="9:12" ht="13.5">
      <c r="I4" s="44" t="s">
        <v>204</v>
      </c>
      <c r="J4" s="205">
        <v>100845</v>
      </c>
      <c r="K4" s="44" t="s">
        <v>204</v>
      </c>
      <c r="L4" s="217">
        <v>93231</v>
      </c>
    </row>
    <row r="5" spans="9:12" ht="13.5">
      <c r="I5" s="44" t="s">
        <v>198</v>
      </c>
      <c r="J5" s="205">
        <v>85505</v>
      </c>
      <c r="K5" s="44" t="s">
        <v>198</v>
      </c>
      <c r="L5" s="217">
        <v>86090</v>
      </c>
    </row>
    <row r="6" spans="9:12" ht="13.5">
      <c r="I6" s="44" t="s">
        <v>201</v>
      </c>
      <c r="J6" s="205">
        <v>80693</v>
      </c>
      <c r="K6" s="44" t="s">
        <v>201</v>
      </c>
      <c r="L6" s="217">
        <v>84095</v>
      </c>
    </row>
    <row r="7" spans="9:12" ht="13.5">
      <c r="I7" s="44" t="s">
        <v>130</v>
      </c>
      <c r="J7" s="205">
        <v>61278</v>
      </c>
      <c r="K7" s="44" t="s">
        <v>130</v>
      </c>
      <c r="L7" s="217">
        <v>63663</v>
      </c>
    </row>
    <row r="8" spans="9:12" ht="13.5">
      <c r="I8" s="44" t="s">
        <v>202</v>
      </c>
      <c r="J8" s="205">
        <v>59844</v>
      </c>
      <c r="K8" s="44" t="s">
        <v>202</v>
      </c>
      <c r="L8" s="217">
        <v>75133</v>
      </c>
    </row>
    <row r="9" spans="9:12" ht="13.5">
      <c r="I9" s="44" t="s">
        <v>200</v>
      </c>
      <c r="J9" s="205">
        <v>55677</v>
      </c>
      <c r="K9" s="44" t="s">
        <v>200</v>
      </c>
      <c r="L9" s="217">
        <v>42478</v>
      </c>
    </row>
    <row r="10" spans="9:12" ht="13.5">
      <c r="I10" s="44" t="s">
        <v>217</v>
      </c>
      <c r="J10" s="205">
        <v>47447</v>
      </c>
      <c r="K10" s="44" t="s">
        <v>217</v>
      </c>
      <c r="L10" s="217">
        <v>48684</v>
      </c>
    </row>
    <row r="11" spans="9:12" ht="13.5">
      <c r="I11" s="116" t="s">
        <v>215</v>
      </c>
      <c r="J11" s="205">
        <v>42071</v>
      </c>
      <c r="K11" s="116" t="s">
        <v>215</v>
      </c>
      <c r="L11" s="217">
        <v>37627</v>
      </c>
    </row>
    <row r="12" spans="9:12" ht="14.25" thickBot="1">
      <c r="I12" s="116" t="s">
        <v>207</v>
      </c>
      <c r="J12" s="214">
        <v>41662</v>
      </c>
      <c r="K12" s="116" t="s">
        <v>207</v>
      </c>
      <c r="L12" s="218">
        <v>41586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6" t="s">
        <v>8</v>
      </c>
      <c r="J13" s="220">
        <v>1108089</v>
      </c>
      <c r="K13" s="39" t="s">
        <v>19</v>
      </c>
      <c r="L13" s="222">
        <v>1092137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245</v>
      </c>
      <c r="K23" t="s">
        <v>242</v>
      </c>
      <c r="L23" s="24" t="s">
        <v>98</v>
      </c>
      <c r="M23" s="8"/>
    </row>
    <row r="24" spans="9:14" ht="13.5">
      <c r="I24" s="205">
        <f>SUM(J3)</f>
        <v>232489</v>
      </c>
      <c r="J24" s="44" t="s">
        <v>127</v>
      </c>
      <c r="K24" s="205">
        <f>SUM(I24)</f>
        <v>232489</v>
      </c>
      <c r="L24" s="246">
        <v>233656</v>
      </c>
      <c r="M24" s="163"/>
      <c r="N24" s="1"/>
    </row>
    <row r="25" spans="9:14" ht="13.5">
      <c r="I25" s="205">
        <f aca="true" t="shared" si="0" ref="I25:I33">SUM(J4)</f>
        <v>100845</v>
      </c>
      <c r="J25" s="44" t="s">
        <v>204</v>
      </c>
      <c r="K25" s="205">
        <f aca="true" t="shared" si="1" ref="K25:K33">SUM(I25)</f>
        <v>100845</v>
      </c>
      <c r="L25" s="246">
        <v>78590</v>
      </c>
      <c r="M25" s="228"/>
      <c r="N25" s="1"/>
    </row>
    <row r="26" spans="9:14" ht="13.5">
      <c r="I26" s="205">
        <f t="shared" si="0"/>
        <v>85505</v>
      </c>
      <c r="J26" s="44" t="s">
        <v>198</v>
      </c>
      <c r="K26" s="205">
        <f t="shared" si="1"/>
        <v>85505</v>
      </c>
      <c r="L26" s="246">
        <v>86846</v>
      </c>
      <c r="M26" s="163"/>
      <c r="N26" s="1"/>
    </row>
    <row r="27" spans="9:14" ht="13.5">
      <c r="I27" s="205">
        <f t="shared" si="0"/>
        <v>80693</v>
      </c>
      <c r="J27" s="44" t="s">
        <v>201</v>
      </c>
      <c r="K27" s="205">
        <f t="shared" si="1"/>
        <v>80693</v>
      </c>
      <c r="L27" s="246">
        <v>80537</v>
      </c>
      <c r="M27" s="163"/>
      <c r="N27" s="1"/>
    </row>
    <row r="28" spans="9:14" ht="13.5">
      <c r="I28" s="205">
        <f t="shared" si="0"/>
        <v>61278</v>
      </c>
      <c r="J28" s="44" t="s">
        <v>130</v>
      </c>
      <c r="K28" s="205">
        <f t="shared" si="1"/>
        <v>61278</v>
      </c>
      <c r="L28" s="246">
        <v>61595</v>
      </c>
      <c r="M28" s="163"/>
      <c r="N28" s="2"/>
    </row>
    <row r="29" spans="9:14" ht="13.5">
      <c r="I29" s="205">
        <f t="shared" si="0"/>
        <v>59844</v>
      </c>
      <c r="J29" s="44" t="s">
        <v>202</v>
      </c>
      <c r="K29" s="205">
        <f t="shared" si="1"/>
        <v>59844</v>
      </c>
      <c r="L29" s="246">
        <v>61621</v>
      </c>
      <c r="M29" s="163"/>
      <c r="N29" s="1"/>
    </row>
    <row r="30" spans="9:14" ht="13.5">
      <c r="I30" s="205">
        <f t="shared" si="0"/>
        <v>55677</v>
      </c>
      <c r="J30" s="44" t="s">
        <v>200</v>
      </c>
      <c r="K30" s="205">
        <f t="shared" si="1"/>
        <v>55677</v>
      </c>
      <c r="L30" s="246">
        <v>59874</v>
      </c>
      <c r="M30" s="163"/>
      <c r="N30" s="1"/>
    </row>
    <row r="31" spans="9:14" ht="13.5">
      <c r="I31" s="205">
        <f t="shared" si="0"/>
        <v>47447</v>
      </c>
      <c r="J31" s="44" t="s">
        <v>217</v>
      </c>
      <c r="K31" s="205">
        <f t="shared" si="1"/>
        <v>47447</v>
      </c>
      <c r="L31" s="246">
        <v>49973</v>
      </c>
      <c r="M31" s="163"/>
      <c r="N31" s="1"/>
    </row>
    <row r="32" spans="9:14" ht="13.5">
      <c r="I32" s="205">
        <f t="shared" si="0"/>
        <v>42071</v>
      </c>
      <c r="J32" s="116" t="s">
        <v>215</v>
      </c>
      <c r="K32" s="205">
        <f t="shared" si="1"/>
        <v>42071</v>
      </c>
      <c r="L32" s="247">
        <v>40358</v>
      </c>
      <c r="M32" s="163"/>
      <c r="N32" s="41"/>
    </row>
    <row r="33" spans="9:14" ht="13.5">
      <c r="I33" s="205">
        <f t="shared" si="0"/>
        <v>41662</v>
      </c>
      <c r="J33" s="116" t="s">
        <v>207</v>
      </c>
      <c r="K33" s="205">
        <f t="shared" si="1"/>
        <v>41662</v>
      </c>
      <c r="L33" s="246">
        <v>43353</v>
      </c>
      <c r="M33" s="163"/>
      <c r="N33" s="41"/>
    </row>
    <row r="34" spans="8:12" ht="14.25" thickBot="1">
      <c r="H34" s="8"/>
      <c r="I34" s="215">
        <f>SUM(J13-(I24+I25+I26+I27+I28+I29+I30+I31+I32+I33))</f>
        <v>300578</v>
      </c>
      <c r="J34" s="216" t="s">
        <v>107</v>
      </c>
      <c r="K34" s="215">
        <f>SUM(I34)</f>
        <v>300578</v>
      </c>
      <c r="L34" s="215" t="s">
        <v>129</v>
      </c>
    </row>
    <row r="35" spans="8:12" ht="15.75" thickBot="1" thickTop="1">
      <c r="H35" s="8"/>
      <c r="I35" s="190">
        <f>SUM(I24:I34)</f>
        <v>1108089</v>
      </c>
      <c r="J35" s="241" t="s">
        <v>9</v>
      </c>
      <c r="K35" s="219">
        <f>SUM(J13)</f>
        <v>1108089</v>
      </c>
      <c r="L35" s="245">
        <v>1097357</v>
      </c>
    </row>
    <row r="36" ht="14.25" thickTop="1"/>
    <row r="37" spans="9:11" ht="13.5">
      <c r="I37" s="43" t="s">
        <v>246</v>
      </c>
      <c r="J37" s="43"/>
      <c r="K37" s="43" t="s">
        <v>244</v>
      </c>
    </row>
    <row r="38" spans="9:11" ht="13.5">
      <c r="I38" s="217">
        <f>SUM(L3)</f>
        <v>214701</v>
      </c>
      <c r="J38" s="44" t="s">
        <v>127</v>
      </c>
      <c r="K38" s="217">
        <f>SUM(I38)</f>
        <v>214701</v>
      </c>
    </row>
    <row r="39" spans="9:11" ht="13.5">
      <c r="I39" s="217">
        <f aca="true" t="shared" si="2" ref="I39:I47">SUM(L4)</f>
        <v>93231</v>
      </c>
      <c r="J39" s="44" t="s">
        <v>204</v>
      </c>
      <c r="K39" s="217">
        <f aca="true" t="shared" si="3" ref="K39:K47">SUM(I39)</f>
        <v>93231</v>
      </c>
    </row>
    <row r="40" spans="9:11" ht="13.5">
      <c r="I40" s="217">
        <f t="shared" si="2"/>
        <v>86090</v>
      </c>
      <c r="J40" s="44" t="s">
        <v>198</v>
      </c>
      <c r="K40" s="217">
        <f t="shared" si="3"/>
        <v>86090</v>
      </c>
    </row>
    <row r="41" spans="9:11" ht="13.5">
      <c r="I41" s="217">
        <f t="shared" si="2"/>
        <v>84095</v>
      </c>
      <c r="J41" s="44" t="s">
        <v>201</v>
      </c>
      <c r="K41" s="217">
        <f t="shared" si="3"/>
        <v>84095</v>
      </c>
    </row>
    <row r="42" spans="9:11" ht="13.5">
      <c r="I42" s="217">
        <f t="shared" si="2"/>
        <v>63663</v>
      </c>
      <c r="J42" s="44" t="s">
        <v>130</v>
      </c>
      <c r="K42" s="217">
        <f t="shared" si="3"/>
        <v>63663</v>
      </c>
    </row>
    <row r="43" spans="9:11" ht="13.5">
      <c r="I43" s="217">
        <f>SUM(L8)</f>
        <v>75133</v>
      </c>
      <c r="J43" s="44" t="s">
        <v>202</v>
      </c>
      <c r="K43" s="217">
        <f t="shared" si="3"/>
        <v>75133</v>
      </c>
    </row>
    <row r="44" spans="9:11" ht="13.5">
      <c r="I44" s="217">
        <f t="shared" si="2"/>
        <v>42478</v>
      </c>
      <c r="J44" s="44" t="s">
        <v>200</v>
      </c>
      <c r="K44" s="217">
        <f t="shared" si="3"/>
        <v>42478</v>
      </c>
    </row>
    <row r="45" spans="9:11" ht="13.5">
      <c r="I45" s="217">
        <f>SUM(L10)</f>
        <v>48684</v>
      </c>
      <c r="J45" s="44" t="s">
        <v>217</v>
      </c>
      <c r="K45" s="217">
        <f t="shared" si="3"/>
        <v>48684</v>
      </c>
    </row>
    <row r="46" spans="9:13" ht="13.5">
      <c r="I46" s="217">
        <f t="shared" si="2"/>
        <v>37627</v>
      </c>
      <c r="J46" s="116" t="s">
        <v>215</v>
      </c>
      <c r="K46" s="217">
        <f t="shared" si="3"/>
        <v>37627</v>
      </c>
      <c r="M46" s="8"/>
    </row>
    <row r="47" spans="9:13" ht="14.25" thickBot="1">
      <c r="I47" s="217">
        <f t="shared" si="2"/>
        <v>41586</v>
      </c>
      <c r="J47" s="116" t="s">
        <v>207</v>
      </c>
      <c r="K47" s="217">
        <f t="shared" si="3"/>
        <v>41586</v>
      </c>
      <c r="M47" s="8"/>
    </row>
    <row r="48" spans="9:11" ht="15" thickBot="1" thickTop="1">
      <c r="I48" s="186">
        <f>SUM(L13-(I38+I39+I40+I41+I42+I43+I44+I45+I46+I47))</f>
        <v>304849</v>
      </c>
      <c r="J48" s="216" t="s">
        <v>107</v>
      </c>
      <c r="K48" s="187">
        <f>SUM(I48)</f>
        <v>304849</v>
      </c>
    </row>
    <row r="49" spans="9:12" ht="15" thickBot="1" thickTop="1">
      <c r="I49" s="188">
        <f>SUM(I38:I48)</f>
        <v>1092137</v>
      </c>
      <c r="J49" s="189"/>
      <c r="K49" s="221">
        <f>SUM(L13)</f>
        <v>1092137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7" t="s">
        <v>227</v>
      </c>
      <c r="D51" s="87" t="s">
        <v>173</v>
      </c>
      <c r="E51" s="30" t="s">
        <v>55</v>
      </c>
      <c r="F51" s="30" t="s">
        <v>63</v>
      </c>
      <c r="G51" s="30" t="s">
        <v>119</v>
      </c>
      <c r="I51" s="8"/>
    </row>
    <row r="52" spans="1:11" ht="13.5">
      <c r="A52" s="30">
        <v>1</v>
      </c>
      <c r="B52" s="44" t="s">
        <v>127</v>
      </c>
      <c r="C52" s="6">
        <f aca="true" t="shared" si="4" ref="C52:C62">SUM(J3)</f>
        <v>232489</v>
      </c>
      <c r="D52" s="6">
        <f aca="true" t="shared" si="5" ref="D52:D61">SUM(I38)</f>
        <v>214701</v>
      </c>
      <c r="E52" s="45">
        <f aca="true" t="shared" si="6" ref="E52:E61">SUM(K24/L24*100)</f>
        <v>99.50054781388023</v>
      </c>
      <c r="F52" s="45">
        <f aca="true" t="shared" si="7" ref="F52:F62">SUM(C52/D52*100)</f>
        <v>108.28501031667295</v>
      </c>
      <c r="G52" s="44"/>
      <c r="I52" s="8"/>
      <c r="K52" s="8"/>
    </row>
    <row r="53" spans="1:9" ht="13.5">
      <c r="A53" s="30">
        <v>2</v>
      </c>
      <c r="B53" s="44" t="s">
        <v>204</v>
      </c>
      <c r="C53" s="6">
        <f t="shared" si="4"/>
        <v>100845</v>
      </c>
      <c r="D53" s="6">
        <f t="shared" si="5"/>
        <v>93231</v>
      </c>
      <c r="E53" s="45">
        <f t="shared" si="6"/>
        <v>128.31785214403868</v>
      </c>
      <c r="F53" s="45">
        <f t="shared" si="7"/>
        <v>108.16681146828844</v>
      </c>
      <c r="G53" s="44"/>
      <c r="I53" s="8"/>
    </row>
    <row r="54" spans="1:9" ht="13.5">
      <c r="A54" s="30">
        <v>3</v>
      </c>
      <c r="B54" s="44" t="s">
        <v>198</v>
      </c>
      <c r="C54" s="6">
        <f t="shared" si="4"/>
        <v>85505</v>
      </c>
      <c r="D54" s="6">
        <f t="shared" si="5"/>
        <v>86090</v>
      </c>
      <c r="E54" s="45">
        <f t="shared" si="6"/>
        <v>98.45588743292724</v>
      </c>
      <c r="F54" s="45">
        <f t="shared" si="7"/>
        <v>99.32047856893948</v>
      </c>
      <c r="G54" s="44"/>
      <c r="I54" s="8"/>
    </row>
    <row r="55" spans="1:7" ht="13.5">
      <c r="A55" s="30">
        <v>4</v>
      </c>
      <c r="B55" s="44" t="s">
        <v>201</v>
      </c>
      <c r="C55" s="6">
        <f t="shared" si="4"/>
        <v>80693</v>
      </c>
      <c r="D55" s="6">
        <f t="shared" si="5"/>
        <v>84095</v>
      </c>
      <c r="E55" s="45">
        <f t="shared" si="6"/>
        <v>100.19369979015855</v>
      </c>
      <c r="F55" s="45">
        <f t="shared" si="7"/>
        <v>95.95457518282893</v>
      </c>
      <c r="G55" s="44"/>
    </row>
    <row r="56" spans="1:7" ht="13.5">
      <c r="A56" s="30">
        <v>5</v>
      </c>
      <c r="B56" s="44" t="s">
        <v>130</v>
      </c>
      <c r="C56" s="6">
        <f t="shared" si="4"/>
        <v>61278</v>
      </c>
      <c r="D56" s="6">
        <f t="shared" si="5"/>
        <v>63663</v>
      </c>
      <c r="E56" s="45">
        <f t="shared" si="6"/>
        <v>99.48534783667505</v>
      </c>
      <c r="F56" s="45">
        <f t="shared" si="7"/>
        <v>96.25371094670373</v>
      </c>
      <c r="G56" s="44"/>
    </row>
    <row r="57" spans="1:7" ht="13.5">
      <c r="A57" s="30">
        <v>6</v>
      </c>
      <c r="B57" s="44" t="s">
        <v>202</v>
      </c>
      <c r="C57" s="6">
        <f t="shared" si="4"/>
        <v>59844</v>
      </c>
      <c r="D57" s="6">
        <f t="shared" si="5"/>
        <v>75133</v>
      </c>
      <c r="E57" s="45">
        <f t="shared" si="6"/>
        <v>97.1162428392918</v>
      </c>
      <c r="F57" s="45">
        <f t="shared" si="7"/>
        <v>79.65075266527359</v>
      </c>
      <c r="G57" s="44"/>
    </row>
    <row r="58" spans="1:7" ht="13.5">
      <c r="A58" s="30">
        <v>7</v>
      </c>
      <c r="B58" s="44" t="s">
        <v>200</v>
      </c>
      <c r="C58" s="6">
        <f t="shared" si="4"/>
        <v>55677</v>
      </c>
      <c r="D58" s="6">
        <f t="shared" si="5"/>
        <v>42478</v>
      </c>
      <c r="E58" s="45">
        <f t="shared" si="6"/>
        <v>92.99027958713299</v>
      </c>
      <c r="F58" s="45">
        <f t="shared" si="7"/>
        <v>131.07255520504734</v>
      </c>
      <c r="G58" s="44"/>
    </row>
    <row r="59" spans="1:7" ht="13.5">
      <c r="A59" s="30">
        <v>8</v>
      </c>
      <c r="B59" s="44" t="s">
        <v>217</v>
      </c>
      <c r="C59" s="6">
        <f t="shared" si="4"/>
        <v>47447</v>
      </c>
      <c r="D59" s="6">
        <f t="shared" si="5"/>
        <v>48684</v>
      </c>
      <c r="E59" s="45">
        <f t="shared" si="6"/>
        <v>94.94527044604087</v>
      </c>
      <c r="F59" s="45">
        <f t="shared" si="7"/>
        <v>97.45912414756388</v>
      </c>
      <c r="G59" s="44"/>
    </row>
    <row r="60" spans="1:7" ht="13.5">
      <c r="A60" s="30">
        <v>9</v>
      </c>
      <c r="B60" s="116" t="s">
        <v>215</v>
      </c>
      <c r="C60" s="6">
        <f t="shared" si="4"/>
        <v>42071</v>
      </c>
      <c r="D60" s="6">
        <f t="shared" si="5"/>
        <v>37627</v>
      </c>
      <c r="E60" s="45">
        <f t="shared" si="6"/>
        <v>104.24451162099213</v>
      </c>
      <c r="F60" s="45">
        <f t="shared" si="7"/>
        <v>111.81066787147526</v>
      </c>
      <c r="G60" s="44"/>
    </row>
    <row r="61" spans="1:7" ht="14.25" thickBot="1">
      <c r="A61" s="121">
        <v>10</v>
      </c>
      <c r="B61" s="116" t="s">
        <v>207</v>
      </c>
      <c r="C61" s="125">
        <f t="shared" si="4"/>
        <v>41662</v>
      </c>
      <c r="D61" s="125">
        <f t="shared" si="5"/>
        <v>41586</v>
      </c>
      <c r="E61" s="115">
        <f t="shared" si="6"/>
        <v>96.0994625516112</v>
      </c>
      <c r="F61" s="115">
        <f t="shared" si="7"/>
        <v>100.18275381137882</v>
      </c>
      <c r="G61" s="116"/>
    </row>
    <row r="62" spans="1:7" ht="14.25" thickTop="1">
      <c r="A62" s="239"/>
      <c r="B62" s="197" t="s">
        <v>118</v>
      </c>
      <c r="C62" s="240">
        <f t="shared" si="4"/>
        <v>1108089</v>
      </c>
      <c r="D62" s="240">
        <f>SUM(L13)</f>
        <v>1092137</v>
      </c>
      <c r="E62" s="242">
        <f>SUM(C62/L35)*100</f>
        <v>100.97798619774603</v>
      </c>
      <c r="F62" s="242">
        <f t="shared" si="7"/>
        <v>101.46062261419584</v>
      </c>
      <c r="G62" s="256">
        <v>74.9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2007-06-05T05:23:28Z</cp:lastPrinted>
  <dcterms:created xsi:type="dcterms:W3CDTF">2004-08-12T01:21:30Z</dcterms:created>
  <dcterms:modified xsi:type="dcterms:W3CDTF">2007-06-08T04:48:04Z</dcterms:modified>
  <cp:category/>
  <cp:version/>
  <cp:contentType/>
  <cp:contentStatus/>
</cp:coreProperties>
</file>