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<sst xmlns="http://schemas.openxmlformats.org/spreadsheetml/2006/main" count="1216" uniqueCount="240">
  <si>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</si>
  <si>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</si>
  <si>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</si>
  <si>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</si>
  <si>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</si>
  <si>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</si>
  <si>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</si>
  <si>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</si>
  <si>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</si>
  <si>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</si>
  <si>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</si>
  <si>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</si>
  <si>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</si>
  <si>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</si>
  <si>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</si>
  <si>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</si>
  <si>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</si>
  <si>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</si>
  <si>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</si>
  <si>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</si>
  <si>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</si>
  <si>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</si>
  <si>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</si>
  <si>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</si>
  <si>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</si>
  <si>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</si>
  <si>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</si>
  <si>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</si>
  <si>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</si>
  <si>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</si>
  <si>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</si>
  <si>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</si>
  <si>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</si>
  <si>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</si>
  <si>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</si>
  <si>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</si>
  <si>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</si>
  <si>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</si>
  <si>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</si>
  <si>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</si>
  <si>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</si>
  <si>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</si>
  <si>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</si>
  <si>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</si>
  <si>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</si>
  <si>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</si>
  <si>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</si>
  <si>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</si>
  <si>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</si>
  <si>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</si>
  <si>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</si>
  <si>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</si>
  <si>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</si>
  <si>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</si>
  <si>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</si>
  <si>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</si>
  <si>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</si>
  <si>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</si>
  <si>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</si>
  <si>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</si>
  <si>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</si>
  <si>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</si>
  <si>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</si>
  <si>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</si>
  <si>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</si>
  <si>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</si>
  <si>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</si>
  <si>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</si>
  <si>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</si>
  <si>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</si>
  <si>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</si>
  <si>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</si>
  <si>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</si>
  <si>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</si>
  <si>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</si>
  <si>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</si>
  <si>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</si>
  <si>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</si>
  <si>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</si>
  <si>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</si>
  <si>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</si>
  <si>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</si>
  <si>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</si>
  <si>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</si>
  <si>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</si>
  <si>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</si>
  <si>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</si>
  <si>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</si>
  <si>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</si>
  <si>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</si>
  <si>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</si>
  <si>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</si>
  <si>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</si>
  <si>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</si>
  <si>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</si>
  <si>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</si>
  <si>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</si>
  <si>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</si>
  <si>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</si>
  <si>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</si>
  <si>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</si>
  <si>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</si>
  <si>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</si>
  <si>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</si>
  <si>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</si>
  <si>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</si>
  <si>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</si>
  <si>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</si>
  <si>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</si>
  <si>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</si>
  <si>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</si>
  <si>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</si>
  <si>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</si>
  <si>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</si>
  <si>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</si>
  <si>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</si>
  <si>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</si>
  <si>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</si>
  <si>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</si>
  <si>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</si>
  <si>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</si>
  <si>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</si>
  <si>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</si>
  <si>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</si>
  <si>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</si>
  <si>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</si>
  <si>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</si>
  <si>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</si>
  <si>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</si>
  <si>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</si>
  <si>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</si>
  <si>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</si>
  <si>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</si>
  <si>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</si>
  <si>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</si>
  <si>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</si>
  <si>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</si>
  <si>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</si>
  <si>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</si>
  <si>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</si>
  <si>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</si>
  <si>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</si>
  <si>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</si>
  <si>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</si>
  <si>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</si>
  <si>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</si>
  <si>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</si>
  <si>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</si>
  <si>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</si>
  <si>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</si>
  <si>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</si>
  <si>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</si>
  <si>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</si>
  <si>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</si>
  <si>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</si>
  <si>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</si>
  <si>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</si>
  <si>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</si>
  <si>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</si>
  <si>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</si>
  <si>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</si>
  <si>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</si>
  <si>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</si>
  <si>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</si>
  <si>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</si>
  <si>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</si>
  <si>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</si>
  <si>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</si>
  <si>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</si>
  <si>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</si>
  <si>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</si>
  <si>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</si>
  <si>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</si>
  <si>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</si>
  <si>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</si>
  <si>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</si>
  <si>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</si>
  <si>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</si>
  <si>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</si>
  <si>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</si>
  <si>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</si>
  <si>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</si>
  <si>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</si>
  <si>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</si>
  <si>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</si>
  <si>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</si>
  <si>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</si>
  <si>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</si>
  <si>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</si>
  <si>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</si>
  <si>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</si>
  <si>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</si>
  <si>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</si>
  <si>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</si>
  <si>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</si>
  <si>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</si>
  <si>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</si>
  <si>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</si>
  <si>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</si>
  <si>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</si>
  <si>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</si>
  <si>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</si>
  <si>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</si>
  <si>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</si>
  <si>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</si>
  <si>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</si>
  <si>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</si>
  <si>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</si>
  <si>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</si>
  <si>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</si>
  <si>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</si>
  <si>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</si>
  <si>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</si>
  <si>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</si>
  <si>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</si>
  <si>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</si>
  <si>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</si>
  <si>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</si>
  <si>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</si>
  <si>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</si>
  <si>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</si>
  <si>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</si>
  <si>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</si>
  <si>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</si>
  <si>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</si>
  <si>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</si>
  <si>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</si>
  <si>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</si>
  <si>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</si>
  <si>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</si>
  <si>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</si>
  <si>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その他の糸</t>
  </si>
  <si>
    <t>　　　　※</t>
  </si>
  <si>
    <t>（平成20年8月分倉庫統計）</t>
  </si>
  <si>
    <t>平成20年8月</t>
  </si>
  <si>
    <t>4，735　㎡</t>
  </si>
  <si>
    <r>
      <t>159，851 m</t>
    </r>
    <r>
      <rPr>
        <sz val="8"/>
        <rFont val="ＭＳ Ｐゴシック"/>
        <family val="3"/>
      </rPr>
      <t>3</t>
    </r>
  </si>
  <si>
    <t>6，028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</si>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</sst>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0" fontId="0" fillId="0" borderId="33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2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4" xfId="0" applyFont="1" applyBorder="1" applyAlignment="1">
      <alignment/>
    </xf>
    <xf numFmtId="0" fontId="45" fillId="0" borderId="0" xfId="0" applyFont="1" applyAlignment="1">
      <alignment/>
    </xf>
    <xf numFmtId="58" fontId="47" fillId="0" borderId="14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4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4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4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9" xfId="0" applyFont="1" applyBorder="1" applyAlignment="1">
      <alignment/>
    </xf>
    <xf numFmtId="0" fontId="45" fillId="0" borderId="35" xfId="0" applyFont="1" applyBorder="1" applyAlignment="1">
      <alignment horizontal="center"/>
    </xf>
    <xf numFmtId="0" fontId="45" fillId="0" borderId="35" xfId="0" applyFont="1" applyBorder="1" applyAlignment="1">
      <alignment horizontal="left"/>
    </xf>
    <xf numFmtId="0" fontId="45" fillId="0" borderId="35" xfId="0" applyFont="1" applyBorder="1" applyAlignment="1">
      <alignment/>
    </xf>
    <xf numFmtId="0" fontId="45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2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6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6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9" xfId="16" applyFont="1" applyFill="1" applyBorder="1" applyAlignment="1">
      <alignment/>
    </xf>
    <xf numFmtId="38" fontId="38" fillId="3" borderId="5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3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6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34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0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2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3" xfId="16" applyFont="1" applyFill="1" applyBorder="1" applyAlignment="1">
      <alignment/>
    </xf>
    <xf numFmtId="38" fontId="34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2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8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8" xfId="0" applyNumberFormat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11" xfId="16" applyBorder="1" applyAlignment="1">
      <alignment/>
    </xf>
    <xf numFmtId="178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8" fontId="0" fillId="0" borderId="16" xfId="16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34" xfId="16" applyBorder="1" applyAlignment="1">
      <alignment/>
    </xf>
    <xf numFmtId="0" fontId="43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4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49835423"/>
        <c:axId val="45865624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平成20年8月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210.9</c:v>
                </c:pt>
              </c:numCache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034"/>
        <c:crossesAt val="100"/>
        <c:auto val="1"/>
        <c:lblOffset val="100"/>
        <c:noMultiLvlLbl val="0"/>
      </c:catAx>
      <c:valAx>
        <c:axId val="2412803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433"/>
        <c:crossesAt val="1"/>
        <c:crossBetween val="between"/>
        <c:dispUnits/>
        <c:majorUnit val="10"/>
        <c:minorUnit val="2"/>
      </c:valAx>
      <c:catAx>
        <c:axId val="49835423"/>
        <c:scaling>
          <c:orientation val="minMax"/>
        </c:scaling>
        <c:axPos val="b"/>
        <c:delete val="1"/>
        <c:majorTickMark val="in"/>
        <c:minorTickMark val="none"/>
        <c:tickLblPos val="nextTo"/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35423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東部支部平成20年8月入庫高上位１０品目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22037</c:v>
                </c:pt>
                <c:pt idx="1">
                  <c:v>21418</c:v>
                </c:pt>
                <c:pt idx="2">
                  <c:v>11935</c:v>
                </c:pt>
                <c:pt idx="3">
                  <c:v>5380</c:v>
                </c:pt>
                <c:pt idx="4">
                  <c:v>4891</c:v>
                </c:pt>
                <c:pt idx="5">
                  <c:v>4451</c:v>
                </c:pt>
                <c:pt idx="6">
                  <c:v>4060</c:v>
                </c:pt>
                <c:pt idx="7">
                  <c:v>1850</c:v>
                </c:pt>
                <c:pt idx="8">
                  <c:v>1730</c:v>
                </c:pt>
                <c:pt idx="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19662</c:v>
                </c:pt>
                <c:pt idx="1">
                  <c:v>11479</c:v>
                </c:pt>
                <c:pt idx="2">
                  <c:v>10300</c:v>
                </c:pt>
                <c:pt idx="3">
                  <c:v>5931</c:v>
                </c:pt>
                <c:pt idx="4">
                  <c:v>1836</c:v>
                </c:pt>
                <c:pt idx="5">
                  <c:v>10540</c:v>
                </c:pt>
                <c:pt idx="6">
                  <c:v>4768</c:v>
                </c:pt>
                <c:pt idx="7">
                  <c:v>905</c:v>
                </c:pt>
                <c:pt idx="8">
                  <c:v>1282</c:v>
                </c:pt>
                <c:pt idx="9">
                  <c:v>2242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29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41609</c:v>
                </c:pt>
                <c:pt idx="1">
                  <c:v>25524</c:v>
                </c:pt>
                <c:pt idx="2">
                  <c:v>19892</c:v>
                </c:pt>
                <c:pt idx="3">
                  <c:v>13355</c:v>
                </c:pt>
                <c:pt idx="4">
                  <c:v>12527</c:v>
                </c:pt>
                <c:pt idx="5">
                  <c:v>11847</c:v>
                </c:pt>
                <c:pt idx="6">
                  <c:v>11187</c:v>
                </c:pt>
                <c:pt idx="7">
                  <c:v>8959</c:v>
                </c:pt>
                <c:pt idx="8">
                  <c:v>8411</c:v>
                </c:pt>
                <c:pt idx="9">
                  <c:v>7910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39268</c:v>
                </c:pt>
                <c:pt idx="1">
                  <c:v>29124</c:v>
                </c:pt>
                <c:pt idx="2">
                  <c:v>23156</c:v>
                </c:pt>
                <c:pt idx="3">
                  <c:v>14458</c:v>
                </c:pt>
                <c:pt idx="4">
                  <c:v>10462</c:v>
                </c:pt>
                <c:pt idx="5">
                  <c:v>12667</c:v>
                </c:pt>
                <c:pt idx="6">
                  <c:v>12386</c:v>
                </c:pt>
                <c:pt idx="7">
                  <c:v>11240</c:v>
                </c:pt>
                <c:pt idx="8">
                  <c:v>13492</c:v>
                </c:pt>
                <c:pt idx="9">
                  <c:v>7407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075"/>
          <c:y val="0.1662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25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非金属鉱物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72501</c:v>
                </c:pt>
                <c:pt idx="1">
                  <c:v>16139</c:v>
                </c:pt>
                <c:pt idx="2">
                  <c:v>15300</c:v>
                </c:pt>
                <c:pt idx="3">
                  <c:v>6065</c:v>
                </c:pt>
                <c:pt idx="4">
                  <c:v>5522</c:v>
                </c:pt>
                <c:pt idx="5">
                  <c:v>4465</c:v>
                </c:pt>
                <c:pt idx="6">
                  <c:v>3088</c:v>
                </c:pt>
                <c:pt idx="7">
                  <c:v>1813</c:v>
                </c:pt>
                <c:pt idx="8">
                  <c:v>1614</c:v>
                </c:pt>
                <c:pt idx="9">
                  <c:v>1533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非金属鉱物</c:v>
                </c:pt>
                <c:pt idx="9">
                  <c:v>石油製品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62681</c:v>
                </c:pt>
                <c:pt idx="1">
                  <c:v>16272</c:v>
                </c:pt>
                <c:pt idx="2">
                  <c:v>15990</c:v>
                </c:pt>
                <c:pt idx="3">
                  <c:v>5630</c:v>
                </c:pt>
                <c:pt idx="4">
                  <c:v>3910</c:v>
                </c:pt>
                <c:pt idx="5">
                  <c:v>6409</c:v>
                </c:pt>
                <c:pt idx="6">
                  <c:v>2857</c:v>
                </c:pt>
                <c:pt idx="7">
                  <c:v>1941</c:v>
                </c:pt>
                <c:pt idx="8">
                  <c:v>1475</c:v>
                </c:pt>
                <c:pt idx="9">
                  <c:v>5040</c:v>
                </c:pt>
              </c:numCache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1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360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3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234139</c:v>
                </c:pt>
                <c:pt idx="1">
                  <c:v>104494</c:v>
                </c:pt>
                <c:pt idx="2">
                  <c:v>101880</c:v>
                </c:pt>
                <c:pt idx="3">
                  <c:v>80556</c:v>
                </c:pt>
                <c:pt idx="4">
                  <c:v>68191</c:v>
                </c:pt>
                <c:pt idx="5">
                  <c:v>64166</c:v>
                </c:pt>
                <c:pt idx="6">
                  <c:v>59132</c:v>
                </c:pt>
                <c:pt idx="7">
                  <c:v>42532</c:v>
                </c:pt>
                <c:pt idx="8">
                  <c:v>42092</c:v>
                </c:pt>
                <c:pt idx="9">
                  <c:v>41803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雑穀</c:v>
                </c:pt>
                <c:pt idx="8">
                  <c:v>その他の機械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230845</c:v>
                </c:pt>
                <c:pt idx="1">
                  <c:v>72882</c:v>
                </c:pt>
                <c:pt idx="2">
                  <c:v>76668</c:v>
                </c:pt>
                <c:pt idx="3">
                  <c:v>86040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35232</c:v>
                </c:pt>
                <c:pt idx="9">
                  <c:v>36941</c:v>
                </c:pt>
              </c:numCache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14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230,845</c:v>
                  </c:pt>
                  <c:pt idx="1">
                    <c:v>72,882</c:v>
                  </c:pt>
                  <c:pt idx="2">
                    <c:v>76,668</c:v>
                  </c:pt>
                  <c:pt idx="3">
                    <c:v>86,040</c:v>
                  </c:pt>
                  <c:pt idx="4">
                    <c:v>63,950</c:v>
                  </c:pt>
                  <c:pt idx="5">
                    <c:v>55,707</c:v>
                  </c:pt>
                  <c:pt idx="6">
                    <c:v>50,720</c:v>
                  </c:pt>
                  <c:pt idx="7">
                    <c:v>47,065</c:v>
                  </c:pt>
                  <c:pt idx="8">
                    <c:v>35,232</c:v>
                  </c:pt>
                  <c:pt idx="9">
                    <c:v>36,941</c:v>
                  </c:pt>
                  <c:pt idx="10">
                    <c:v>328,685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230845</c:v>
                </c:pt>
                <c:pt idx="1">
                  <c:v>72882</c:v>
                </c:pt>
                <c:pt idx="2">
                  <c:v>76668</c:v>
                </c:pt>
                <c:pt idx="3">
                  <c:v>86040</c:v>
                </c:pt>
                <c:pt idx="4">
                  <c:v>63950</c:v>
                </c:pt>
                <c:pt idx="5">
                  <c:v>55707</c:v>
                </c:pt>
                <c:pt idx="6">
                  <c:v>50720</c:v>
                </c:pt>
                <c:pt idx="7">
                  <c:v>47065</c:v>
                </c:pt>
                <c:pt idx="8">
                  <c:v>35232</c:v>
                </c:pt>
                <c:pt idx="9">
                  <c:v>36941</c:v>
                </c:pt>
                <c:pt idx="10">
                  <c:v>328685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雑穀</c:v>
                  </c:pt>
                  <c:pt idx="8">
                    <c:v>その他の機械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234,139</c:v>
                  </c:pt>
                  <c:pt idx="1">
                    <c:v>104,494</c:v>
                  </c:pt>
                  <c:pt idx="2">
                    <c:v>101,880</c:v>
                  </c:pt>
                  <c:pt idx="3">
                    <c:v>80,556</c:v>
                  </c:pt>
                  <c:pt idx="4">
                    <c:v>68,191</c:v>
                  </c:pt>
                  <c:pt idx="5">
                    <c:v>64,166</c:v>
                  </c:pt>
                  <c:pt idx="6">
                    <c:v>59,132</c:v>
                  </c:pt>
                  <c:pt idx="7">
                    <c:v>42,532</c:v>
                  </c:pt>
                  <c:pt idx="8">
                    <c:v>42,092</c:v>
                  </c:pt>
                  <c:pt idx="9">
                    <c:v>41,803</c:v>
                  </c:pt>
                  <c:pt idx="10">
                    <c:v>325,779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234139</c:v>
                </c:pt>
                <c:pt idx="1">
                  <c:v>104494</c:v>
                </c:pt>
                <c:pt idx="2">
                  <c:v>101880</c:v>
                </c:pt>
                <c:pt idx="3">
                  <c:v>80556</c:v>
                </c:pt>
                <c:pt idx="4">
                  <c:v>68191</c:v>
                </c:pt>
                <c:pt idx="5">
                  <c:v>64166</c:v>
                </c:pt>
                <c:pt idx="6">
                  <c:v>59132</c:v>
                </c:pt>
                <c:pt idx="7">
                  <c:v>42532</c:v>
                </c:pt>
                <c:pt idx="8">
                  <c:v>42092</c:v>
                </c:pt>
                <c:pt idx="9">
                  <c:v>41803</c:v>
                </c:pt>
                <c:pt idx="10">
                  <c:v>325779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東部支部平成20年8月保管残高上位１０品目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29808</c:v>
                </c:pt>
                <c:pt idx="1">
                  <c:v>11326</c:v>
                </c:pt>
                <c:pt idx="2">
                  <c:v>9729</c:v>
                </c:pt>
                <c:pt idx="3">
                  <c:v>5508</c:v>
                </c:pt>
                <c:pt idx="4">
                  <c:v>5101</c:v>
                </c:pt>
                <c:pt idx="5">
                  <c:v>5093</c:v>
                </c:pt>
                <c:pt idx="6">
                  <c:v>5026</c:v>
                </c:pt>
                <c:pt idx="7">
                  <c:v>4904</c:v>
                </c:pt>
                <c:pt idx="8">
                  <c:v>4639</c:v>
                </c:pt>
                <c:pt idx="9">
                  <c:v>3146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24046</c:v>
                </c:pt>
                <c:pt idx="1">
                  <c:v>4660</c:v>
                </c:pt>
                <c:pt idx="2">
                  <c:v>11245</c:v>
                </c:pt>
                <c:pt idx="3">
                  <c:v>11823</c:v>
                </c:pt>
                <c:pt idx="4">
                  <c:v>3855</c:v>
                </c:pt>
                <c:pt idx="5">
                  <c:v>1799</c:v>
                </c:pt>
                <c:pt idx="6">
                  <c:v>5444</c:v>
                </c:pt>
                <c:pt idx="7">
                  <c:v>4152</c:v>
                </c:pt>
                <c:pt idx="8">
                  <c:v>4816</c:v>
                </c:pt>
                <c:pt idx="9">
                  <c:v>4827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366,495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652,857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366495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652857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鉄鋼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61189</c:v>
                </c:pt>
                <c:pt idx="1">
                  <c:v>41714</c:v>
                </c:pt>
                <c:pt idx="2">
                  <c:v>38617</c:v>
                </c:pt>
                <c:pt idx="3">
                  <c:v>31645</c:v>
                </c:pt>
                <c:pt idx="4">
                  <c:v>28767</c:v>
                </c:pt>
                <c:pt idx="5">
                  <c:v>26077</c:v>
                </c:pt>
                <c:pt idx="6">
                  <c:v>23058</c:v>
                </c:pt>
                <c:pt idx="7">
                  <c:v>20019</c:v>
                </c:pt>
                <c:pt idx="8">
                  <c:v>15853</c:v>
                </c:pt>
                <c:pt idx="9">
                  <c:v>15710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鉄鋼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53205</c:v>
                </c:pt>
                <c:pt idx="1">
                  <c:v>46441</c:v>
                </c:pt>
                <c:pt idx="2">
                  <c:v>34291</c:v>
                </c:pt>
                <c:pt idx="3">
                  <c:v>32524</c:v>
                </c:pt>
                <c:pt idx="4">
                  <c:v>27447</c:v>
                </c:pt>
                <c:pt idx="5">
                  <c:v>25567</c:v>
                </c:pt>
                <c:pt idx="6">
                  <c:v>21517</c:v>
                </c:pt>
                <c:pt idx="7">
                  <c:v>14657</c:v>
                </c:pt>
                <c:pt idx="8">
                  <c:v>8750</c:v>
                </c:pt>
                <c:pt idx="9">
                  <c:v>17016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4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1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45283</c:v>
                </c:pt>
                <c:pt idx="1">
                  <c:v>12558</c:v>
                </c:pt>
                <c:pt idx="2">
                  <c:v>11128</c:v>
                </c:pt>
                <c:pt idx="3">
                  <c:v>9706</c:v>
                </c:pt>
                <c:pt idx="4">
                  <c:v>8633</c:v>
                </c:pt>
                <c:pt idx="5">
                  <c:v>8585</c:v>
                </c:pt>
                <c:pt idx="6">
                  <c:v>8041</c:v>
                </c:pt>
                <c:pt idx="7">
                  <c:v>6003</c:v>
                </c:pt>
                <c:pt idx="8">
                  <c:v>5000</c:v>
                </c:pt>
                <c:pt idx="9">
                  <c:v>2944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36592</c:v>
                </c:pt>
                <c:pt idx="1">
                  <c:v>18883</c:v>
                </c:pt>
                <c:pt idx="2">
                  <c:v>4472</c:v>
                </c:pt>
                <c:pt idx="3">
                  <c:v>10072</c:v>
                </c:pt>
                <c:pt idx="4">
                  <c:v>6035</c:v>
                </c:pt>
                <c:pt idx="5">
                  <c:v>6817</c:v>
                </c:pt>
                <c:pt idx="6">
                  <c:v>5591</c:v>
                </c:pt>
                <c:pt idx="7">
                  <c:v>6561</c:v>
                </c:pt>
                <c:pt idx="8">
                  <c:v>5225</c:v>
                </c:pt>
                <c:pt idx="9">
                  <c:v>2998</c:v>
                </c:pt>
              </c:numCache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8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4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24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</c:numCache>
            </c:numRef>
          </c:val>
          <c:smooth val="0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42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9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平成２０年８月倉庫使用状況(1～3類）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128513</c:v>
                </c:pt>
                <c:pt idx="1">
                  <c:v>223402</c:v>
                </c:pt>
                <c:pt idx="2">
                  <c:v>255124</c:v>
                </c:pt>
                <c:pt idx="3">
                  <c:v>59432</c:v>
                </c:pt>
                <c:pt idx="4">
                  <c:v>267853</c:v>
                </c:pt>
                <c:pt idx="5">
                  <c:v>423582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58068</c:v>
                </c:pt>
                <c:pt idx="1">
                  <c:v>143093</c:v>
                </c:pt>
                <c:pt idx="2">
                  <c:v>174834</c:v>
                </c:pt>
                <c:pt idx="3">
                  <c:v>40284</c:v>
                </c:pt>
                <c:pt idx="4">
                  <c:v>105848</c:v>
                </c:pt>
                <c:pt idx="5">
                  <c:v>229275</c:v>
                </c:pt>
              </c:numCache>
            </c:numRef>
          </c:val>
          <c:shape val="box"/>
        </c:ser>
        <c:overlap val="100"/>
        <c:shape val="box"/>
        <c:axId val="15825715"/>
        <c:axId val="8213708"/>
      </c:bar3D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68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</c:numCache>
            </c:numRef>
          </c:val>
          <c:smooth val="0"/>
        </c:ser>
        <c:axId val="28034339"/>
        <c:axId val="50982460"/>
      </c:lineChart>
      <c:catAx>
        <c:axId val="280343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6188957"/>
        <c:axId val="35938566"/>
      </c:lineChart>
      <c:catAx>
        <c:axId val="561889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889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011639"/>
        <c:axId val="25342704"/>
      </c:lineChart>
      <c:catAx>
        <c:axId val="55011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</c:numCache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</c:numCache>
            </c:numRef>
          </c:val>
          <c:smooth val="0"/>
        </c:ser>
        <c:marker val="1"/>
        <c:axId val="19893707"/>
        <c:axId val="44825636"/>
      </c:lineChart>
      <c:catAx>
        <c:axId val="198937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7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5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808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65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957363"/>
        <c:axId val="50289676"/>
      </c:lineChart>
      <c:catAx>
        <c:axId val="27957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73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</c:numCache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</c:numCache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390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</c:numCache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341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2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43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909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缶詰・びん詰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45463</c:v>
                </c:pt>
                <c:pt idx="4">
                  <c:v>34424</c:v>
                </c:pt>
                <c:pt idx="5">
                  <c:v>29591</c:v>
                </c:pt>
                <c:pt idx="6">
                  <c:v>27422</c:v>
                </c:pt>
                <c:pt idx="7">
                  <c:v>25459</c:v>
                </c:pt>
                <c:pt idx="8">
                  <c:v>25091</c:v>
                </c:pt>
                <c:pt idx="9">
                  <c:v>20376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その他の日用品</c:v>
                </c:pt>
                <c:pt idx="6">
                  <c:v>缶詰・びん詰</c:v>
                </c:pt>
                <c:pt idx="7">
                  <c:v>その他の機械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133989</c:v>
                </c:pt>
                <c:pt idx="1">
                  <c:v>151919</c:v>
                </c:pt>
                <c:pt idx="2">
                  <c:v>76383</c:v>
                </c:pt>
                <c:pt idx="3">
                  <c:v>42459</c:v>
                </c:pt>
                <c:pt idx="4">
                  <c:v>40734</c:v>
                </c:pt>
                <c:pt idx="5">
                  <c:v>28893</c:v>
                </c:pt>
                <c:pt idx="6">
                  <c:v>31105</c:v>
                </c:pt>
                <c:pt idx="7">
                  <c:v>22766</c:v>
                </c:pt>
                <c:pt idx="8">
                  <c:v>30008</c:v>
                </c:pt>
                <c:pt idx="9">
                  <c:v>23458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07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309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平成20年8月入庫高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その他の日用品</c:v>
                  </c:pt>
                  <c:pt idx="6">
                    <c:v>缶詰・びん詰</c:v>
                  </c:pt>
                  <c:pt idx="7">
                    <c:v>その他の機械</c:v>
                  </c:pt>
                  <c:pt idx="8">
                    <c:v>合成樹脂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162,484 </c:v>
                  </c:pt>
                  <c:pt idx="1">
                    <c:v>123,868 </c:v>
                  </c:pt>
                  <c:pt idx="2">
                    <c:v>87,913 </c:v>
                  </c:pt>
                  <c:pt idx="3">
                    <c:v>45,463 </c:v>
                  </c:pt>
                  <c:pt idx="4">
                    <c:v>34,424 </c:v>
                  </c:pt>
                  <c:pt idx="5">
                    <c:v>29,591 </c:v>
                  </c:pt>
                  <c:pt idx="6">
                    <c:v>27,422 </c:v>
                  </c:pt>
                  <c:pt idx="7">
                    <c:v>25,459 </c:v>
                  </c:pt>
                  <c:pt idx="8">
                    <c:v>25,091 </c:v>
                  </c:pt>
                  <c:pt idx="9">
                    <c:v>20,376 </c:v>
                  </c:pt>
                  <c:pt idx="10">
                    <c:v>143,684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162484</c:v>
                </c:pt>
                <c:pt idx="1">
                  <c:v>123868</c:v>
                </c:pt>
                <c:pt idx="2">
                  <c:v>87913</c:v>
                </c:pt>
                <c:pt idx="3">
                  <c:v>45463</c:v>
                </c:pt>
                <c:pt idx="4">
                  <c:v>34424</c:v>
                </c:pt>
                <c:pt idx="5">
                  <c:v>29591</c:v>
                </c:pt>
                <c:pt idx="6">
                  <c:v>27422</c:v>
                </c:pt>
                <c:pt idx="7">
                  <c:v>25459</c:v>
                </c:pt>
                <c:pt idx="8">
                  <c:v>25091</c:v>
                </c:pt>
                <c:pt idx="9">
                  <c:v>20376</c:v>
                </c:pt>
                <c:pt idx="10">
                  <c:v>143684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その他の食料工業品</c:v>
                  </c:pt>
                  <c:pt idx="4">
                    <c:v>鉄鋼</c:v>
                  </c:pt>
                  <c:pt idx="5">
                    <c:v>その他の日用品</c:v>
                  </c:pt>
                  <c:pt idx="6">
                    <c:v>缶詰・びん詰</c:v>
                  </c:pt>
                  <c:pt idx="7">
                    <c:v>その他の機械</c:v>
                  </c:pt>
                  <c:pt idx="8">
                    <c:v>合成樹脂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133,989 </c:v>
                  </c:pt>
                  <c:pt idx="1">
                    <c:v>151,919 </c:v>
                  </c:pt>
                  <c:pt idx="2">
                    <c:v>76,383 </c:v>
                  </c:pt>
                  <c:pt idx="3">
                    <c:v>42,459 </c:v>
                  </c:pt>
                  <c:pt idx="4">
                    <c:v>40,734 </c:v>
                  </c:pt>
                  <c:pt idx="5">
                    <c:v>28,893 </c:v>
                  </c:pt>
                  <c:pt idx="6">
                    <c:v>31,105 </c:v>
                  </c:pt>
                  <c:pt idx="7">
                    <c:v>22,766 </c:v>
                  </c:pt>
                  <c:pt idx="8">
                    <c:v>30,008 </c:v>
                  </c:pt>
                  <c:pt idx="9">
                    <c:v>23,458 </c:v>
                  </c:pt>
                  <c:pt idx="10">
                    <c:v>163,293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133989</c:v>
                </c:pt>
                <c:pt idx="1">
                  <c:v>151919</c:v>
                </c:pt>
                <c:pt idx="2">
                  <c:v>76383</c:v>
                </c:pt>
                <c:pt idx="3">
                  <c:v>42459</c:v>
                </c:pt>
                <c:pt idx="4">
                  <c:v>40734</c:v>
                </c:pt>
                <c:pt idx="5">
                  <c:v>28893</c:v>
                </c:pt>
                <c:pt idx="6">
                  <c:v>31105</c:v>
                </c:pt>
                <c:pt idx="7">
                  <c:v>22766</c:v>
                </c:pt>
                <c:pt idx="8">
                  <c:v>30008</c:v>
                </c:pt>
                <c:pt idx="9">
                  <c:v>23458</c:v>
                </c:pt>
                <c:pt idx="10">
                  <c:v>163293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725,775トン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745,007トン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</cdr:y>
    </cdr:from>
    <cdr:to>
      <cdr:x>0.9245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0.006</cdr:y>
    </cdr:from>
    <cdr:to>
      <cdr:x>0.92975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0.00875</cdr:y>
    </cdr:from>
    <cdr:to>
      <cdr:x>0.88775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0.12775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0.23725</cdr:y>
    </cdr:from>
    <cdr:to>
      <cdr:x>0.80275</cdr:x>
      <cdr:y>0.38675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62075"/>
          <a:ext cx="29146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0.77</cdr:y>
    </cdr:from>
    <cdr:to>
      <cdr:x>0.77125</cdr:x>
      <cdr:y>0.82425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429125"/>
          <a:ext cx="29527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0.12725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1，084，735トン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1，164，764トン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0.78625</cdr:x>
      <cdr:y>0</cdr:y>
    </cdr:from>
    <cdr:to>
      <cdr:x>0.93825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</cdr:y>
    </cdr:from>
    <cdr:to>
      <cdr:x>0.983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0.67025</cdr:x>
      <cdr:y>0.52775</cdr:y>
    </cdr:from>
    <cdr:to>
      <cdr:x>0.755</cdr:x>
      <cdr:y>0.62225</cdr:y>
    </cdr:to>
    <cdr:sp>
      <cdr:nvSpPr>
        <cdr:cNvPr id="2" name="TextBox 7"/>
        <cdr:cNvSpPr txBox="1">
          <a:spLocks noChangeArrowheads="1"/>
        </cdr:cNvSpPr>
      </cdr:nvSpPr>
      <cdr:spPr>
        <a:xfrm>
          <a:off x="5038725" y="1466850"/>
          <a:ext cx="6381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0.91575</cdr:x>
      <cdr:y>0.55875</cdr:y>
    </cdr:from>
    <cdr:to>
      <cdr:x>0.99925</cdr:x>
      <cdr:y>0.792</cdr:y>
    </cdr:to>
    <cdr:sp>
      <cdr:nvSpPr>
        <cdr:cNvPr id="3" name="TextBox 8"/>
        <cdr:cNvSpPr txBox="1">
          <a:spLocks noChangeArrowheads="1"/>
        </cdr:cNvSpPr>
      </cdr:nvSpPr>
      <cdr:spPr>
        <a:xfrm>
          <a:off x="6886575" y="1552575"/>
          <a:ext cx="6286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0.008</cdr:y>
    </cdr:from>
    <cdr:to>
      <cdr:x>0.99925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19050"/>
          <a:ext cx="1143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0.684</cdr:x>
      <cdr:y>0.5615</cdr:y>
    </cdr:from>
    <cdr:to>
      <cdr:x>0.7725</cdr:x>
      <cdr:y>0.67425</cdr:y>
    </cdr:to>
    <cdr:sp>
      <cdr:nvSpPr>
        <cdr:cNvPr id="2" name="TextBox 7"/>
        <cdr:cNvSpPr txBox="1">
          <a:spLocks noChangeArrowheads="1"/>
        </cdr:cNvSpPr>
      </cdr:nvSpPr>
      <cdr:spPr>
        <a:xfrm>
          <a:off x="5143500" y="1390650"/>
          <a:ext cx="6667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0.8825</cdr:x>
      <cdr:y>0.46025</cdr:y>
    </cdr:from>
    <cdr:to>
      <cdr:x>0.99125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6638925" y="1143000"/>
          <a:ext cx="8191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</cdr:y>
    </cdr:from>
    <cdr:to>
      <cdr:x>1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0.69275</cdr:x>
      <cdr:y>0.41275</cdr:y>
    </cdr:from>
    <cdr:to>
      <cdr:x>0.788</cdr:x>
      <cdr:y>0.558</cdr:y>
    </cdr:to>
    <cdr:sp>
      <cdr:nvSpPr>
        <cdr:cNvPr id="2" name="TextBox 7"/>
        <cdr:cNvSpPr txBox="1">
          <a:spLocks noChangeArrowheads="1"/>
        </cdr:cNvSpPr>
      </cdr:nvSpPr>
      <cdr:spPr>
        <a:xfrm>
          <a:off x="5219700" y="1171575"/>
          <a:ext cx="714375" cy="4095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0.93275</cdr:x>
      <cdr:y>0.43525</cdr:y>
    </cdr:from>
    <cdr:to>
      <cdr:x>0.99925</cdr:x>
      <cdr:y>0.7325</cdr:y>
    </cdr:to>
    <cdr:sp>
      <cdr:nvSpPr>
        <cdr:cNvPr id="3" name="TextBox 8"/>
        <cdr:cNvSpPr txBox="1">
          <a:spLocks noChangeArrowheads="1"/>
        </cdr:cNvSpPr>
      </cdr:nvSpPr>
      <cdr:spPr>
        <a:xfrm>
          <a:off x="7029450" y="1238250"/>
          <a:ext cx="5048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0.647</cdr:y>
    </cdr:from>
    <cdr:to>
      <cdr:x>0.7605</cdr:x>
      <cdr:y>0.7465</cdr:y>
    </cdr:to>
    <cdr:sp>
      <cdr:nvSpPr>
        <cdr:cNvPr id="2" name="TextBox 8"/>
        <cdr:cNvSpPr txBox="1">
          <a:spLocks noChangeArrowheads="1"/>
        </cdr:cNvSpPr>
      </cdr:nvSpPr>
      <cdr:spPr>
        <a:xfrm>
          <a:off x="5010150" y="1857375"/>
          <a:ext cx="704850" cy="28575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0.853</cdr:x>
      <cdr:y>0.01375</cdr:y>
    </cdr:from>
    <cdr:to>
      <cdr:x>0.99975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410325" y="38100"/>
          <a:ext cx="1104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0.93325</cdr:x>
      <cdr:y>0.562</cdr:y>
    </cdr:from>
    <cdr:to>
      <cdr:x>1</cdr:x>
      <cdr:y>0.8445</cdr:y>
    </cdr:to>
    <cdr:sp>
      <cdr:nvSpPr>
        <cdr:cNvPr id="4" name="TextBox 10"/>
        <cdr:cNvSpPr txBox="1">
          <a:spLocks noChangeArrowheads="1"/>
        </cdr:cNvSpPr>
      </cdr:nvSpPr>
      <cdr:spPr>
        <a:xfrm>
          <a:off x="7010400" y="1609725"/>
          <a:ext cx="5048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381750" y="0"/>
          <a:ext cx="1238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0.5615</cdr:y>
    </cdr:from>
    <cdr:to>
      <cdr:x>0.79375</cdr:x>
      <cdr:y>0.7055</cdr:y>
    </cdr:to>
    <cdr:sp>
      <cdr:nvSpPr>
        <cdr:cNvPr id="7" name="TextBox 12"/>
        <cdr:cNvSpPr txBox="1">
          <a:spLocks noChangeArrowheads="1"/>
        </cdr:cNvSpPr>
      </cdr:nvSpPr>
      <cdr:spPr>
        <a:xfrm>
          <a:off x="5181600" y="1485900"/>
          <a:ext cx="790575" cy="3810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</cdr:x>
      <cdr:y>0.47675</cdr:y>
    </cdr:from>
    <cdr:to>
      <cdr:x>1</cdr:x>
      <cdr:y>0.78075</cdr:y>
    </cdr:to>
    <cdr:sp>
      <cdr:nvSpPr>
        <cdr:cNvPr id="8" name="TextBox 15"/>
        <cdr:cNvSpPr txBox="1">
          <a:spLocks noChangeArrowheads="1"/>
        </cdr:cNvSpPr>
      </cdr:nvSpPr>
      <cdr:spPr>
        <a:xfrm>
          <a:off x="6877050" y="1266825"/>
          <a:ext cx="647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２,１０９,３０８㎡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平成20年8月所管面積（1～3類）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0.78225</cdr:y>
    </cdr:from>
    <cdr:to>
      <cdr:x>0.76975</cdr:x>
      <cdr:y>0.8955</cdr:y>
    </cdr:to>
    <cdr:sp>
      <cdr:nvSpPr>
        <cdr:cNvPr id="3" name="TextBox 8"/>
        <cdr:cNvSpPr txBox="1">
          <a:spLocks noChangeArrowheads="1"/>
        </cdr:cNvSpPr>
      </cdr:nvSpPr>
      <cdr:spPr>
        <a:xfrm>
          <a:off x="5133975" y="2181225"/>
          <a:ext cx="628650" cy="3143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0.8575</cdr:x>
      <cdr:y>0.021</cdr:y>
    </cdr:from>
    <cdr:to>
      <cdr:x>1</cdr:x>
      <cdr:y>0.099</cdr:y>
    </cdr:to>
    <cdr:sp>
      <cdr:nvSpPr>
        <cdr:cNvPr id="4" name="TextBox 11"/>
        <cdr:cNvSpPr txBox="1">
          <a:spLocks noChangeArrowheads="1"/>
        </cdr:cNvSpPr>
      </cdr:nvSpPr>
      <cdr:spPr>
        <a:xfrm>
          <a:off x="6419850" y="57150"/>
          <a:ext cx="1066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0.9485</cdr:x>
      <cdr:y>0.606</cdr:y>
    </cdr:from>
    <cdr:to>
      <cdr:x>1</cdr:x>
      <cdr:y>0.95825</cdr:y>
    </cdr:to>
    <cdr:sp>
      <cdr:nvSpPr>
        <cdr:cNvPr id="5" name="TextBox 12"/>
        <cdr:cNvSpPr txBox="1">
          <a:spLocks noChangeArrowheads="1"/>
        </cdr:cNvSpPr>
      </cdr:nvSpPr>
      <cdr:spPr>
        <a:xfrm>
          <a:off x="7105650" y="1695450"/>
          <a:ext cx="3905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0.007</cdr:y>
    </cdr:from>
    <cdr:to>
      <cdr:x>0.99825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477000" y="19050"/>
          <a:ext cx="1104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0.6485</cdr:x>
      <cdr:y>0.71125</cdr:y>
    </cdr:from>
    <cdr:to>
      <cdr:x>0.7405</cdr:x>
      <cdr:y>0.82325</cdr:y>
    </cdr:to>
    <cdr:sp>
      <cdr:nvSpPr>
        <cdr:cNvPr id="6" name="TextBox 12"/>
        <cdr:cNvSpPr txBox="1">
          <a:spLocks noChangeArrowheads="1"/>
        </cdr:cNvSpPr>
      </cdr:nvSpPr>
      <cdr:spPr>
        <a:xfrm>
          <a:off x="4924425" y="1943100"/>
          <a:ext cx="69532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0.90375</cdr:x>
      <cdr:y>0.5285</cdr:y>
    </cdr:from>
    <cdr:to>
      <cdr:x>1</cdr:x>
      <cdr:y>0.84</cdr:y>
    </cdr:to>
    <cdr:sp>
      <cdr:nvSpPr>
        <cdr:cNvPr id="7" name="TextBox 13"/>
        <cdr:cNvSpPr txBox="1">
          <a:spLocks noChangeArrowheads="1"/>
        </cdr:cNvSpPr>
      </cdr:nvSpPr>
      <cdr:spPr>
        <a:xfrm>
          <a:off x="6867525" y="1438275"/>
          <a:ext cx="7334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372225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0.66175</cdr:x>
      <cdr:y>0.52325</cdr:y>
    </cdr:from>
    <cdr:to>
      <cdr:x>0.75525</cdr:x>
      <cdr:y>0.6325</cdr:y>
    </cdr:to>
    <cdr:sp>
      <cdr:nvSpPr>
        <cdr:cNvPr id="9" name="TextBox 15"/>
        <cdr:cNvSpPr txBox="1">
          <a:spLocks noChangeArrowheads="1"/>
        </cdr:cNvSpPr>
      </cdr:nvSpPr>
      <cdr:spPr>
        <a:xfrm>
          <a:off x="5029200" y="1409700"/>
          <a:ext cx="7143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0.4215</cdr:y>
    </cdr:from>
    <cdr:to>
      <cdr:x>0.99975</cdr:x>
      <cdr:y>0.70775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133475"/>
          <a:ext cx="6381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8190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0.79675</cdr:y>
    </cdr:from>
    <cdr:to>
      <cdr:x>0.765</cdr:x>
      <cdr:y>0.911</cdr:y>
    </cdr:to>
    <cdr:sp>
      <cdr:nvSpPr>
        <cdr:cNvPr id="7" name="TextBox 13"/>
        <cdr:cNvSpPr txBox="1">
          <a:spLocks noChangeArrowheads="1"/>
        </cdr:cNvSpPr>
      </cdr:nvSpPr>
      <cdr:spPr>
        <a:xfrm>
          <a:off x="5086350" y="2190750"/>
          <a:ext cx="723900" cy="31432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0.999</cdr:x>
      <cdr:y>0.114</cdr:y>
    </cdr:to>
    <cdr:sp>
      <cdr:nvSpPr>
        <cdr:cNvPr id="8" name="TextBox 14"/>
        <cdr:cNvSpPr txBox="1">
          <a:spLocks noChangeArrowheads="1"/>
        </cdr:cNvSpPr>
      </cdr:nvSpPr>
      <cdr:spPr>
        <a:xfrm>
          <a:off x="6667500" y="9525"/>
          <a:ext cx="933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0.91475</cdr:x>
      <cdr:y>0.58475</cdr:y>
    </cdr:from>
    <cdr:to>
      <cdr:x>0.999</cdr:x>
      <cdr:y>0.939</cdr:y>
    </cdr:to>
    <cdr:sp>
      <cdr:nvSpPr>
        <cdr:cNvPr id="9" name="TextBox 15"/>
        <cdr:cNvSpPr txBox="1">
          <a:spLocks noChangeArrowheads="1"/>
        </cdr:cNvSpPr>
      </cdr:nvSpPr>
      <cdr:spPr>
        <a:xfrm>
          <a:off x="6953250" y="1600200"/>
          <a:ext cx="63817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3810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0.64075</cdr:x>
      <cdr:y>0.639</cdr:y>
    </cdr:from>
    <cdr:to>
      <cdr:x>0.716</cdr:x>
      <cdr:y>0.732</cdr:y>
    </cdr:to>
    <cdr:sp>
      <cdr:nvSpPr>
        <cdr:cNvPr id="9" name="TextBox 15"/>
        <cdr:cNvSpPr txBox="1">
          <a:spLocks noChangeArrowheads="1"/>
        </cdr:cNvSpPr>
      </cdr:nvSpPr>
      <cdr:spPr>
        <a:xfrm>
          <a:off x="4829175" y="1714500"/>
          <a:ext cx="5715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0.9175</cdr:x>
      <cdr:y>0.4845</cdr:y>
    </cdr:from>
    <cdr:to>
      <cdr:x>0.99025</cdr:x>
      <cdr:y>0.8275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15150" y="1304925"/>
          <a:ext cx="552450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2460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0.636</cdr:x>
      <cdr:y>0.68525</cdr:y>
    </cdr:from>
    <cdr:to>
      <cdr:x>0.7085</cdr:x>
      <cdr:y>0.787</cdr:y>
    </cdr:to>
    <cdr:sp>
      <cdr:nvSpPr>
        <cdr:cNvPr id="9" name="TextBox 14"/>
        <cdr:cNvSpPr txBox="1">
          <a:spLocks noChangeArrowheads="1"/>
        </cdr:cNvSpPr>
      </cdr:nvSpPr>
      <cdr:spPr>
        <a:xfrm>
          <a:off x="4781550" y="1838325"/>
          <a:ext cx="54292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0.91825</cdr:x>
      <cdr:y>0.55675</cdr:y>
    </cdr:from>
    <cdr:to>
      <cdr:x>0.996</cdr:x>
      <cdr:y>0.808</cdr:y>
    </cdr:to>
    <cdr:sp>
      <cdr:nvSpPr>
        <cdr:cNvPr id="10" name="TextBox 15"/>
        <cdr:cNvSpPr txBox="1">
          <a:spLocks noChangeArrowheads="1"/>
        </cdr:cNvSpPr>
      </cdr:nvSpPr>
      <cdr:spPr>
        <a:xfrm>
          <a:off x="6905625" y="1495425"/>
          <a:ext cx="58102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0350" y="28575"/>
          <a:ext cx="923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0.66375</cdr:x>
      <cdr:y>0.5455</cdr:y>
    </cdr:from>
    <cdr:to>
      <cdr:x>0.742</cdr:x>
      <cdr:y>0.64675</cdr:y>
    </cdr:to>
    <cdr:sp>
      <cdr:nvSpPr>
        <cdr:cNvPr id="8" name="TextBox 14"/>
        <cdr:cNvSpPr txBox="1">
          <a:spLocks noChangeArrowheads="1"/>
        </cdr:cNvSpPr>
      </cdr:nvSpPr>
      <cdr:spPr>
        <a:xfrm>
          <a:off x="5000625" y="1514475"/>
          <a:ext cx="59055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</cdr:x>
      <cdr:y>0.466</cdr:y>
    </cdr:from>
    <cdr:to>
      <cdr:x>1</cdr:x>
      <cdr:y>0.83775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15150" y="1295400"/>
          <a:ext cx="60960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0.84875</cdr:x>
      <cdr:y>0</cdr:y>
    </cdr:from>
    <cdr:to>
      <cdr:x>0.99575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57950" y="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0.6765</cdr:x>
      <cdr:y>0.504</cdr:y>
    </cdr:from>
    <cdr:to>
      <cdr:x>0.77625</cdr:x>
      <cdr:y>0.6525</cdr:y>
    </cdr:to>
    <cdr:sp>
      <cdr:nvSpPr>
        <cdr:cNvPr id="9" name="TextBox 15"/>
        <cdr:cNvSpPr txBox="1">
          <a:spLocks noChangeArrowheads="1"/>
        </cdr:cNvSpPr>
      </cdr:nvSpPr>
      <cdr:spPr>
        <a:xfrm>
          <a:off x="5143500" y="1362075"/>
          <a:ext cx="762000" cy="4000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0.89675</cdr:x>
      <cdr:y>0.453</cdr:y>
    </cdr:from>
    <cdr:to>
      <cdr:x>0.99975</cdr:x>
      <cdr:y>0.8755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19900" y="1228725"/>
          <a:ext cx="781050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0.8465</cdr:x>
      <cdr:y>0</cdr:y>
    </cdr:from>
    <cdr:to>
      <cdr:x>0.99875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19850" y="0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0.64225</cdr:x>
      <cdr:y>0.42575</cdr:y>
    </cdr:from>
    <cdr:to>
      <cdr:x>0.73675</cdr:x>
      <cdr:y>0.5695</cdr:y>
    </cdr:to>
    <cdr:sp>
      <cdr:nvSpPr>
        <cdr:cNvPr id="9" name="TextBox 20"/>
        <cdr:cNvSpPr txBox="1">
          <a:spLocks noChangeArrowheads="1"/>
        </cdr:cNvSpPr>
      </cdr:nvSpPr>
      <cdr:spPr>
        <a:xfrm>
          <a:off x="4867275" y="1152525"/>
          <a:ext cx="714375" cy="3905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0.887</cdr:x>
      <cdr:y>0.47925</cdr:y>
    </cdr:from>
    <cdr:to>
      <cdr:x>1</cdr:x>
      <cdr:y>0.79225</cdr:y>
    </cdr:to>
    <cdr:sp>
      <cdr:nvSpPr>
        <cdr:cNvPr id="10" name="TextBox 21"/>
        <cdr:cNvSpPr txBox="1">
          <a:spLocks noChangeArrowheads="1"/>
        </cdr:cNvSpPr>
      </cdr:nvSpPr>
      <cdr:spPr>
        <a:xfrm>
          <a:off x="6724650" y="1304925"/>
          <a:ext cx="8572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7717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0.88475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724650" y="0"/>
          <a:ext cx="876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0.6865</cdr:x>
      <cdr:y>0.41225</cdr:y>
    </cdr:from>
    <cdr:to>
      <cdr:x>0.776</cdr:x>
      <cdr:y>0.52725</cdr:y>
    </cdr:to>
    <cdr:sp>
      <cdr:nvSpPr>
        <cdr:cNvPr id="9" name="TextBox 20"/>
        <cdr:cNvSpPr txBox="1">
          <a:spLocks noChangeArrowheads="1"/>
        </cdr:cNvSpPr>
      </cdr:nvSpPr>
      <cdr:spPr>
        <a:xfrm>
          <a:off x="5219700" y="1152525"/>
          <a:ext cx="685800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0.92375</cdr:x>
      <cdr:y>0.25325</cdr:y>
    </cdr:from>
    <cdr:to>
      <cdr:x>1</cdr:x>
      <cdr:y>0.7225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29450" y="704850"/>
          <a:ext cx="581025" cy="1314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0.50475</cdr:y>
    </cdr:from>
    <cdr:to>
      <cdr:x>1</cdr:x>
      <cdr:y>0.5695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409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0325" y="0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0.64225</cdr:x>
      <cdr:y>0.5055</cdr:y>
    </cdr:from>
    <cdr:to>
      <cdr:x>0.735</cdr:x>
      <cdr:y>0.62625</cdr:y>
    </cdr:to>
    <cdr:sp>
      <cdr:nvSpPr>
        <cdr:cNvPr id="9" name="TextBox 14"/>
        <cdr:cNvSpPr txBox="1">
          <a:spLocks noChangeArrowheads="1"/>
        </cdr:cNvSpPr>
      </cdr:nvSpPr>
      <cdr:spPr>
        <a:xfrm>
          <a:off x="4848225" y="1409700"/>
          <a:ext cx="704850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0.86825</cdr:x>
      <cdr:y>0.365</cdr:y>
    </cdr:from>
    <cdr:to>
      <cdr:x>0.9685</cdr:x>
      <cdr:y>0.60675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553200" y="1019175"/>
          <a:ext cx="7524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0.01125</cdr:y>
    </cdr:from>
    <cdr:to>
      <cdr:x>1</cdr:x>
      <cdr:y>0.093</cdr:y>
    </cdr:to>
    <cdr:sp>
      <cdr:nvSpPr>
        <cdr:cNvPr id="7" name="TextBox 7"/>
        <cdr:cNvSpPr txBox="1">
          <a:spLocks noChangeArrowheads="1"/>
        </cdr:cNvSpPr>
      </cdr:nvSpPr>
      <cdr:spPr>
        <a:xfrm>
          <a:off x="64674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0.672</cdr:x>
      <cdr:y>0.48475</cdr:y>
    </cdr:from>
    <cdr:to>
      <cdr:x>0.74325</cdr:x>
      <cdr:y>0.59975</cdr:y>
    </cdr:to>
    <cdr:sp>
      <cdr:nvSpPr>
        <cdr:cNvPr id="8" name="TextBox 13"/>
        <cdr:cNvSpPr txBox="1">
          <a:spLocks noChangeArrowheads="1"/>
        </cdr:cNvSpPr>
      </cdr:nvSpPr>
      <cdr:spPr>
        <a:xfrm>
          <a:off x="5067300" y="1285875"/>
          <a:ext cx="54292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0.91375</cdr:x>
      <cdr:y>0.392</cdr:y>
    </cdr:from>
    <cdr:to>
      <cdr:x>1</cdr:x>
      <cdr:y>0.698</cdr:y>
    </cdr:to>
    <cdr:sp>
      <cdr:nvSpPr>
        <cdr:cNvPr id="9" name="TextBox 14"/>
        <cdr:cNvSpPr txBox="1">
          <a:spLocks noChangeArrowheads="1"/>
        </cdr:cNvSpPr>
      </cdr:nvSpPr>
      <cdr:spPr>
        <a:xfrm>
          <a:off x="6896100" y="1038225"/>
          <a:ext cx="647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098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438900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0.65525</cdr:x>
      <cdr:y>0.5725</cdr:y>
    </cdr:from>
    <cdr:to>
      <cdr:x>0.75</cdr:x>
      <cdr:y>0.70625</cdr:y>
    </cdr:to>
    <cdr:sp>
      <cdr:nvSpPr>
        <cdr:cNvPr id="8" name="TextBox 13"/>
        <cdr:cNvSpPr txBox="1">
          <a:spLocks noChangeArrowheads="1"/>
        </cdr:cNvSpPr>
      </cdr:nvSpPr>
      <cdr:spPr>
        <a:xfrm>
          <a:off x="4953000" y="1609725"/>
          <a:ext cx="714375" cy="3810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0.90275</cdr:x>
      <cdr:y>0.2235</cdr:y>
    </cdr:from>
    <cdr:to>
      <cdr:x>0.9945</cdr:x>
      <cdr:y>0.55275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19900" y="628650"/>
          <a:ext cx="6953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48425" y="19050"/>
          <a:ext cx="1019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0.6475</cdr:x>
      <cdr:y>0.61175</cdr:y>
    </cdr:from>
    <cdr:to>
      <cdr:x>0.72625</cdr:x>
      <cdr:y>0.73275</cdr:y>
    </cdr:to>
    <cdr:sp>
      <cdr:nvSpPr>
        <cdr:cNvPr id="2" name="TextBox 9"/>
        <cdr:cNvSpPr txBox="1">
          <a:spLocks noChangeArrowheads="1"/>
        </cdr:cNvSpPr>
      </cdr:nvSpPr>
      <cdr:spPr>
        <a:xfrm>
          <a:off x="4838700" y="1743075"/>
          <a:ext cx="590550" cy="3429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0.9315</cdr:x>
      <cdr:y>0.43725</cdr:y>
    </cdr:from>
    <cdr:to>
      <cdr:x>0.99925</cdr:x>
      <cdr:y>0.73375</cdr:y>
    </cdr:to>
    <cdr:sp>
      <cdr:nvSpPr>
        <cdr:cNvPr id="3" name="TextBox 10"/>
        <cdr:cNvSpPr txBox="1">
          <a:spLocks noChangeArrowheads="1"/>
        </cdr:cNvSpPr>
      </cdr:nvSpPr>
      <cdr:spPr>
        <a:xfrm>
          <a:off x="6962775" y="1247775"/>
          <a:ext cx="5048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0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0.66075</cdr:x>
      <cdr:y>0.459</cdr:y>
    </cdr:from>
    <cdr:to>
      <cdr:x>0.74225</cdr:x>
      <cdr:y>0.55525</cdr:y>
    </cdr:to>
    <cdr:sp>
      <cdr:nvSpPr>
        <cdr:cNvPr id="2" name="TextBox 7"/>
        <cdr:cNvSpPr txBox="1">
          <a:spLocks noChangeArrowheads="1"/>
        </cdr:cNvSpPr>
      </cdr:nvSpPr>
      <cdr:spPr>
        <a:xfrm>
          <a:off x="4924425" y="1285875"/>
          <a:ext cx="6096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0.90775</cdr:x>
      <cdr:y>0.459</cdr:y>
    </cdr:from>
    <cdr:to>
      <cdr:x>0.9985</cdr:x>
      <cdr:y>0.77925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0" y="1285875"/>
          <a:ext cx="6762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0"/>
          <a:ext cx="895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0.667</cdr:x>
      <cdr:y>0.6675</cdr:y>
    </cdr:from>
    <cdr:to>
      <cdr:x>0.75875</cdr:x>
      <cdr:y>0.76125</cdr:y>
    </cdr:to>
    <cdr:sp>
      <cdr:nvSpPr>
        <cdr:cNvPr id="2" name="TextBox 7"/>
        <cdr:cNvSpPr txBox="1">
          <a:spLocks noChangeArrowheads="1"/>
        </cdr:cNvSpPr>
      </cdr:nvSpPr>
      <cdr:spPr>
        <a:xfrm>
          <a:off x="4972050" y="1905000"/>
          <a:ext cx="6858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0.924</cdr:x>
      <cdr:y>0.41175</cdr:y>
    </cdr:from>
    <cdr:to>
      <cdr:x>1</cdr:x>
      <cdr:y>0.6665</cdr:y>
    </cdr:to>
    <cdr:sp>
      <cdr:nvSpPr>
        <cdr:cNvPr id="3" name="TextBox 8"/>
        <cdr:cNvSpPr txBox="1">
          <a:spLocks noChangeArrowheads="1"/>
        </cdr:cNvSpPr>
      </cdr:nvSpPr>
      <cdr:spPr>
        <a:xfrm>
          <a:off x="6896100" y="1171575"/>
          <a:ext cx="5715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0" customWidth="1"/>
    <col min="2" max="2" width="7.25390625" style="317" customWidth="1"/>
    <col min="3" max="3" width="9.625" style="276" customWidth="1"/>
    <col min="4" max="4" width="9.00390625" style="270" customWidth="1"/>
    <col min="5" max="5" width="20.00390625" style="270" bestFit="1" customWidth="1"/>
    <col min="6" max="6" width="18.625" style="270" customWidth="1"/>
    <col min="7" max="7" width="7.75390625" style="270" customWidth="1"/>
    <col min="8" max="8" width="2.375" style="270" customWidth="1"/>
    <col min="9" max="9" width="7.75390625" style="270" customWidth="1"/>
    <col min="10" max="16384" width="9.00390625" style="270" customWidth="1"/>
  </cols>
  <sheetData>
    <row r="1" spans="1:8" ht="21" customHeight="1">
      <c r="A1" s="266"/>
      <c r="B1" s="296"/>
      <c r="C1" s="268"/>
      <c r="D1" s="267"/>
      <c r="E1" s="267"/>
      <c r="F1" s="267"/>
      <c r="G1" s="267"/>
      <c r="H1" s="269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233</v>
      </c>
      <c r="B3" s="441"/>
      <c r="C3" s="441"/>
      <c r="D3" s="441"/>
      <c r="E3" s="441"/>
      <c r="F3" s="441"/>
      <c r="G3" s="441"/>
      <c r="H3" s="442"/>
    </row>
    <row r="4" spans="1:8" ht="17.25">
      <c r="A4" s="155"/>
      <c r="B4" s="297"/>
      <c r="C4" s="272"/>
      <c r="D4" s="42"/>
      <c r="E4" s="42"/>
      <c r="F4" s="42"/>
      <c r="G4" s="42"/>
      <c r="H4" s="273"/>
    </row>
    <row r="5" spans="1:8" ht="17.25">
      <c r="A5" s="328"/>
      <c r="B5" s="329"/>
      <c r="C5" s="329"/>
      <c r="D5" s="329"/>
      <c r="E5" s="329"/>
      <c r="F5" s="329"/>
      <c r="G5" s="329"/>
      <c r="H5" s="330"/>
    </row>
    <row r="6" spans="1:8" ht="23.25" customHeight="1">
      <c r="A6" s="324"/>
      <c r="B6" s="326" t="s">
        <v>164</v>
      </c>
      <c r="C6" s="325"/>
      <c r="D6" s="327" t="s">
        <v>165</v>
      </c>
      <c r="E6" s="327"/>
      <c r="F6" s="271"/>
      <c r="G6" s="271"/>
      <c r="H6" s="273"/>
    </row>
    <row r="7" spans="1:8" s="281" customFormat="1" ht="16.5" customHeight="1">
      <c r="A7" s="277"/>
      <c r="B7" s="298">
        <v>1</v>
      </c>
      <c r="C7" s="288"/>
      <c r="D7" s="271" t="s">
        <v>145</v>
      </c>
      <c r="E7" s="271"/>
      <c r="F7" s="271"/>
      <c r="G7" s="279"/>
      <c r="H7" s="280"/>
    </row>
    <row r="8" spans="1:8" s="281" customFormat="1" ht="16.5" customHeight="1">
      <c r="A8" s="277"/>
      <c r="B8" s="299"/>
      <c r="C8" s="288"/>
      <c r="D8" s="271"/>
      <c r="E8" s="271"/>
      <c r="F8" s="271"/>
      <c r="G8" s="271"/>
      <c r="H8" s="280"/>
    </row>
    <row r="9" spans="1:8" s="281" customFormat="1" ht="16.5" customHeight="1">
      <c r="A9" s="277"/>
      <c r="B9" s="300">
        <v>2</v>
      </c>
      <c r="C9" s="288"/>
      <c r="D9" s="271" t="s">
        <v>146</v>
      </c>
      <c r="E9" s="271"/>
      <c r="F9" s="271"/>
      <c r="G9" s="279"/>
      <c r="H9" s="280"/>
    </row>
    <row r="10" spans="1:8" s="281" customFormat="1" ht="16.5" customHeight="1">
      <c r="A10" s="277"/>
      <c r="B10" s="299"/>
      <c r="C10" s="288"/>
      <c r="D10" s="271"/>
      <c r="E10" s="271"/>
      <c r="F10" s="271"/>
      <c r="G10" s="271"/>
      <c r="H10" s="280"/>
    </row>
    <row r="11" spans="1:8" s="281" customFormat="1" ht="16.5" customHeight="1">
      <c r="A11" s="277"/>
      <c r="B11" s="301">
        <v>3</v>
      </c>
      <c r="C11" s="288"/>
      <c r="D11" s="271" t="s">
        <v>147</v>
      </c>
      <c r="E11" s="271"/>
      <c r="F11" s="271"/>
      <c r="G11" s="279"/>
      <c r="H11" s="280"/>
    </row>
    <row r="12" spans="1:8" s="281" customFormat="1" ht="16.5" customHeight="1">
      <c r="A12" s="277"/>
      <c r="B12" s="299"/>
      <c r="C12" s="288"/>
      <c r="D12" s="271"/>
      <c r="E12" s="271"/>
      <c r="F12" s="271"/>
      <c r="G12" s="271"/>
      <c r="H12" s="280"/>
    </row>
    <row r="13" spans="1:8" s="281" customFormat="1" ht="16.5" customHeight="1">
      <c r="A13" s="277"/>
      <c r="B13" s="302">
        <v>4</v>
      </c>
      <c r="C13" s="288"/>
      <c r="D13" s="271" t="s">
        <v>148</v>
      </c>
      <c r="E13" s="271"/>
      <c r="F13" s="271"/>
      <c r="G13" s="279"/>
      <c r="H13" s="280"/>
    </row>
    <row r="14" spans="1:8" s="281" customFormat="1" ht="16.5" customHeight="1">
      <c r="A14" s="277"/>
      <c r="B14" s="299" t="s">
        <v>88</v>
      </c>
      <c r="C14" s="288"/>
      <c r="D14" s="271"/>
      <c r="E14" s="271"/>
      <c r="F14" s="271"/>
      <c r="G14" s="271"/>
      <c r="H14" s="280"/>
    </row>
    <row r="15" spans="1:8" s="281" customFormat="1" ht="16.5" customHeight="1">
      <c r="A15" s="277"/>
      <c r="B15" s="303">
        <v>5</v>
      </c>
      <c r="C15" s="292"/>
      <c r="D15" s="271" t="s">
        <v>151</v>
      </c>
      <c r="E15" s="271"/>
      <c r="F15" s="271"/>
      <c r="G15" s="279"/>
      <c r="H15" s="280"/>
    </row>
    <row r="16" spans="1:8" s="281" customFormat="1" ht="16.5" customHeight="1">
      <c r="A16" s="277"/>
      <c r="B16" s="299"/>
      <c r="C16" s="288"/>
      <c r="D16" s="271"/>
      <c r="E16" s="271"/>
      <c r="F16" s="271"/>
      <c r="G16" s="271"/>
      <c r="H16" s="280"/>
    </row>
    <row r="17" spans="1:8" s="281" customFormat="1" ht="16.5" customHeight="1">
      <c r="A17" s="277"/>
      <c r="B17" s="304">
        <v>6</v>
      </c>
      <c r="C17" s="288"/>
      <c r="D17" s="271" t="s">
        <v>152</v>
      </c>
      <c r="E17" s="271"/>
      <c r="F17" s="271"/>
      <c r="G17" s="271"/>
      <c r="H17" s="280"/>
    </row>
    <row r="18" spans="1:8" s="281" customFormat="1" ht="16.5" customHeight="1">
      <c r="A18" s="277"/>
      <c r="B18" s="299"/>
      <c r="C18" s="288"/>
      <c r="D18" s="271"/>
      <c r="E18" s="271"/>
      <c r="F18" s="271"/>
      <c r="G18" s="271"/>
      <c r="H18" s="280"/>
    </row>
    <row r="19" spans="1:8" s="281" customFormat="1" ht="16.5" customHeight="1">
      <c r="A19" s="277"/>
      <c r="B19" s="305">
        <v>7</v>
      </c>
      <c r="C19" s="288"/>
      <c r="D19" s="271" t="s">
        <v>153</v>
      </c>
      <c r="E19" s="271"/>
      <c r="F19" s="271"/>
      <c r="G19" s="271"/>
      <c r="H19" s="280"/>
    </row>
    <row r="20" spans="1:8" s="281" customFormat="1" ht="16.5" customHeight="1">
      <c r="A20" s="277"/>
      <c r="B20" s="299"/>
      <c r="C20" s="288"/>
      <c r="D20" s="271"/>
      <c r="E20" s="271"/>
      <c r="F20" s="271"/>
      <c r="G20" s="271"/>
      <c r="H20" s="280"/>
    </row>
    <row r="21" spans="1:8" s="281" customFormat="1" ht="16.5" customHeight="1">
      <c r="A21" s="277"/>
      <c r="B21" s="306">
        <v>8</v>
      </c>
      <c r="C21" s="288"/>
      <c r="D21" s="271" t="s">
        <v>150</v>
      </c>
      <c r="E21" s="271"/>
      <c r="F21" s="271"/>
      <c r="G21" s="271"/>
      <c r="H21" s="280"/>
    </row>
    <row r="22" spans="1:8" s="281" customFormat="1" ht="16.5" customHeight="1">
      <c r="A22" s="277"/>
      <c r="B22" s="299"/>
      <c r="C22" s="288"/>
      <c r="D22" s="271"/>
      <c r="E22" s="271"/>
      <c r="F22" s="271"/>
      <c r="G22" s="271"/>
      <c r="H22" s="280"/>
    </row>
    <row r="23" spans="1:8" s="281" customFormat="1" ht="16.5" customHeight="1">
      <c r="A23" s="277"/>
      <c r="B23" s="307">
        <v>9</v>
      </c>
      <c r="C23" s="288"/>
      <c r="D23" s="271" t="s">
        <v>154</v>
      </c>
      <c r="E23" s="271"/>
      <c r="F23" s="271"/>
      <c r="G23" s="271"/>
      <c r="H23" s="280"/>
    </row>
    <row r="24" spans="1:8" s="281" customFormat="1" ht="16.5" customHeight="1">
      <c r="A24" s="277"/>
      <c r="B24" s="299"/>
      <c r="C24" s="288"/>
      <c r="D24" s="271"/>
      <c r="E24" s="271"/>
      <c r="F24" s="271"/>
      <c r="G24" s="271"/>
      <c r="H24" s="280"/>
    </row>
    <row r="25" spans="1:8" s="281" customFormat="1" ht="16.5" customHeight="1">
      <c r="A25" s="277"/>
      <c r="B25" s="308">
        <v>10</v>
      </c>
      <c r="C25" s="288"/>
      <c r="D25" s="271" t="s">
        <v>155</v>
      </c>
      <c r="E25" s="271"/>
      <c r="F25" s="271"/>
      <c r="G25" s="271"/>
      <c r="H25" s="280"/>
    </row>
    <row r="26" spans="1:8" s="281" customFormat="1" ht="16.5" customHeight="1">
      <c r="A26" s="277"/>
      <c r="B26" s="299"/>
      <c r="C26" s="288"/>
      <c r="D26" s="271"/>
      <c r="E26" s="271"/>
      <c r="F26" s="271"/>
      <c r="G26" s="271"/>
      <c r="H26" s="280"/>
    </row>
    <row r="27" spans="1:8" s="281" customFormat="1" ht="16.5" customHeight="1">
      <c r="A27" s="277"/>
      <c r="B27" s="309">
        <v>11</v>
      </c>
      <c r="C27" s="288"/>
      <c r="D27" s="271" t="s">
        <v>156</v>
      </c>
      <c r="E27" s="271"/>
      <c r="F27" s="271"/>
      <c r="G27" s="271"/>
      <c r="H27" s="280"/>
    </row>
    <row r="28" spans="1:8" s="281" customFormat="1" ht="16.5" customHeight="1">
      <c r="A28" s="277"/>
      <c r="B28" s="299"/>
      <c r="C28" s="288"/>
      <c r="D28" s="271"/>
      <c r="E28" s="271"/>
      <c r="F28" s="271"/>
      <c r="G28" s="271"/>
      <c r="H28" s="280"/>
    </row>
    <row r="29" spans="1:8" s="281" customFormat="1" ht="16.5" customHeight="1">
      <c r="A29" s="277"/>
      <c r="B29" s="311">
        <v>12</v>
      </c>
      <c r="C29" s="288"/>
      <c r="D29" s="271" t="s">
        <v>157</v>
      </c>
      <c r="E29" s="271"/>
      <c r="F29" s="271"/>
      <c r="G29" s="271"/>
      <c r="H29" s="280"/>
    </row>
    <row r="30" spans="1:8" s="281" customFormat="1" ht="16.5" customHeight="1">
      <c r="A30" s="282"/>
      <c r="B30" s="310"/>
      <c r="C30" s="293"/>
      <c r="D30" s="283"/>
      <c r="E30" s="283"/>
      <c r="F30" s="283"/>
      <c r="G30" s="283"/>
      <c r="H30" s="284"/>
    </row>
    <row r="31" spans="1:8" s="281" customFormat="1" ht="16.5" customHeight="1">
      <c r="A31" s="277"/>
      <c r="B31" s="318">
        <v>13</v>
      </c>
      <c r="C31" s="294"/>
      <c r="D31" s="271" t="s">
        <v>158</v>
      </c>
      <c r="E31" s="271"/>
      <c r="F31" s="271"/>
      <c r="G31" s="271"/>
      <c r="H31" s="280"/>
    </row>
    <row r="32" spans="1:8" s="281" customFormat="1" ht="16.5" customHeight="1">
      <c r="A32" s="277"/>
      <c r="B32" s="299"/>
      <c r="C32" s="288"/>
      <c r="D32" s="271"/>
      <c r="E32" s="271"/>
      <c r="F32" s="271"/>
      <c r="G32" s="271"/>
      <c r="H32" s="280"/>
    </row>
    <row r="33" spans="1:8" s="281" customFormat="1" ht="16.5" customHeight="1">
      <c r="A33" s="277"/>
      <c r="B33" s="312">
        <v>14</v>
      </c>
      <c r="C33" s="288"/>
      <c r="D33" s="271" t="s">
        <v>159</v>
      </c>
      <c r="E33" s="271"/>
      <c r="F33" s="271"/>
      <c r="G33" s="271"/>
      <c r="H33" s="280"/>
    </row>
    <row r="34" spans="1:8" s="281" customFormat="1" ht="16.5" customHeight="1">
      <c r="A34" s="285"/>
      <c r="B34" s="299"/>
      <c r="C34" s="288"/>
      <c r="D34" s="286"/>
      <c r="E34" s="286"/>
      <c r="F34" s="286"/>
      <c r="G34" s="286"/>
      <c r="H34" s="287"/>
    </row>
    <row r="35" spans="1:8" s="281" customFormat="1" ht="16.5" customHeight="1">
      <c r="A35" s="289"/>
      <c r="B35" s="313">
        <v>15</v>
      </c>
      <c r="C35" s="288"/>
      <c r="D35" s="290" t="s">
        <v>162</v>
      </c>
      <c r="E35" s="290" t="s">
        <v>163</v>
      </c>
      <c r="F35" s="290"/>
      <c r="G35" s="290"/>
      <c r="H35" s="291"/>
    </row>
    <row r="36" spans="1:8" s="281" customFormat="1" ht="16.5" customHeight="1">
      <c r="A36" s="285"/>
      <c r="B36" s="314"/>
      <c r="C36" s="295"/>
      <c r="D36" s="286"/>
      <c r="E36" s="286"/>
      <c r="F36" s="286"/>
      <c r="G36" s="286"/>
      <c r="H36" s="287"/>
    </row>
    <row r="37" spans="1:8" s="281" customFormat="1" ht="16.5" customHeight="1">
      <c r="A37" s="277"/>
      <c r="B37" s="315">
        <v>16</v>
      </c>
      <c r="C37" s="294"/>
      <c r="D37" s="271" t="s">
        <v>160</v>
      </c>
      <c r="E37" s="271"/>
      <c r="F37" s="271"/>
      <c r="G37" s="271"/>
      <c r="H37" s="280"/>
    </row>
    <row r="38" spans="1:8" s="281" customFormat="1" ht="16.5" customHeight="1">
      <c r="A38" s="277"/>
      <c r="B38" s="299"/>
      <c r="C38" s="288"/>
      <c r="D38" s="271"/>
      <c r="E38" s="271"/>
      <c r="F38" s="271"/>
      <c r="G38" s="271"/>
      <c r="H38" s="280"/>
    </row>
    <row r="39" spans="1:8" s="281" customFormat="1" ht="16.5" customHeight="1">
      <c r="A39" s="277"/>
      <c r="B39" s="316">
        <v>17</v>
      </c>
      <c r="C39" s="294"/>
      <c r="D39" s="271" t="s">
        <v>161</v>
      </c>
      <c r="E39" s="271"/>
      <c r="F39" s="271"/>
      <c r="G39" s="271"/>
      <c r="H39" s="280"/>
    </row>
    <row r="40" spans="1:8" s="281" customFormat="1" ht="16.5" customHeight="1">
      <c r="A40" s="277"/>
      <c r="B40" s="316"/>
      <c r="C40" s="294"/>
      <c r="D40" s="271"/>
      <c r="E40" s="271"/>
      <c r="F40" s="271"/>
      <c r="G40" s="271"/>
      <c r="H40" s="280"/>
    </row>
    <row r="41" spans="1:8" s="281" customFormat="1" ht="16.5" customHeight="1">
      <c r="A41" s="277"/>
      <c r="B41" s="299"/>
      <c r="C41" s="278"/>
      <c r="D41" s="271"/>
      <c r="E41" s="271"/>
      <c r="F41" s="271"/>
      <c r="G41" s="271"/>
      <c r="H41" s="280"/>
    </row>
    <row r="42" spans="1:8" s="281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81" customFormat="1" ht="14.25">
      <c r="A43" s="319"/>
      <c r="B43" s="320"/>
      <c r="C43" s="321"/>
      <c r="D43" s="322"/>
      <c r="E43" s="322"/>
      <c r="F43" s="322"/>
      <c r="G43" s="322"/>
      <c r="H43" s="323"/>
    </row>
    <row r="44" spans="1:8" s="275" customFormat="1" ht="17.25">
      <c r="A44" s="274"/>
      <c r="B44" s="297"/>
      <c r="C44" s="272"/>
      <c r="D44" s="274"/>
      <c r="E44" s="274"/>
      <c r="F44" s="274"/>
      <c r="G44" s="274"/>
      <c r="H44" s="274"/>
    </row>
    <row r="45" spans="1:8" s="275" customFormat="1" ht="17.25">
      <c r="A45" s="274"/>
      <c r="B45" s="297"/>
      <c r="C45" s="272"/>
      <c r="D45" s="274"/>
      <c r="E45" s="274"/>
      <c r="F45" s="274"/>
      <c r="G45" s="274"/>
      <c r="H45" s="274"/>
    </row>
    <row r="46" spans="1:8" s="275" customFormat="1" ht="17.25">
      <c r="A46" s="274"/>
      <c r="B46" s="297"/>
      <c r="C46" s="272"/>
      <c r="D46" s="274"/>
      <c r="E46" s="274"/>
      <c r="F46" s="274"/>
      <c r="G46" s="274"/>
      <c r="H46" s="274"/>
    </row>
    <row r="47" spans="1:8" s="275" customFormat="1" ht="17.25">
      <c r="A47" s="274"/>
      <c r="B47" s="297"/>
      <c r="C47" s="272"/>
      <c r="D47" s="274"/>
      <c r="E47" s="274"/>
      <c r="F47" s="274"/>
      <c r="G47" s="274"/>
      <c r="H47" s="274"/>
    </row>
    <row r="48" spans="1:8" s="275" customFormat="1" ht="17.25">
      <c r="A48" s="274"/>
      <c r="B48" s="297"/>
      <c r="C48" s="272"/>
      <c r="D48" s="274"/>
      <c r="E48" s="274"/>
      <c r="F48" s="274"/>
      <c r="G48" s="274"/>
      <c r="H48" s="274"/>
    </row>
    <row r="49" spans="1:8" s="275" customFormat="1" ht="17.25">
      <c r="A49" s="274"/>
      <c r="B49" s="297"/>
      <c r="C49" s="272"/>
      <c r="D49" s="274"/>
      <c r="E49" s="274"/>
      <c r="F49" s="274"/>
      <c r="G49" s="274"/>
      <c r="H49" s="274"/>
    </row>
    <row r="50" spans="1:8" s="275" customFormat="1" ht="17.25">
      <c r="A50" s="274"/>
      <c r="B50" s="297"/>
      <c r="C50" s="272"/>
      <c r="D50" s="274"/>
      <c r="E50" s="274"/>
      <c r="F50" s="274"/>
      <c r="G50" s="274"/>
      <c r="H50" s="274"/>
    </row>
    <row r="51" spans="1:8" s="275" customFormat="1" ht="17.25">
      <c r="A51" s="274"/>
      <c r="B51" s="297"/>
      <c r="C51" s="272"/>
      <c r="D51" s="274"/>
      <c r="E51" s="274"/>
      <c r="F51" s="274"/>
      <c r="G51" s="274"/>
      <c r="H51" s="274"/>
    </row>
    <row r="52" spans="1:8" s="275" customFormat="1" ht="17.25">
      <c r="A52" s="274"/>
      <c r="B52" s="297"/>
      <c r="C52" s="272"/>
      <c r="D52" s="274"/>
      <c r="E52" s="274"/>
      <c r="F52" s="274"/>
      <c r="G52" s="274"/>
      <c r="H52" s="274"/>
    </row>
    <row r="53" spans="1:8" s="275" customFormat="1" ht="17.25">
      <c r="A53" s="274"/>
      <c r="B53" s="297"/>
      <c r="C53" s="272"/>
      <c r="D53" s="274"/>
      <c r="E53" s="274"/>
      <c r="F53" s="274"/>
      <c r="G53" s="274"/>
      <c r="H53" s="274"/>
    </row>
    <row r="54" spans="1:8" s="275" customFormat="1" ht="17.25">
      <c r="A54" s="274"/>
      <c r="B54" s="297"/>
      <c r="C54" s="272"/>
      <c r="D54" s="274"/>
      <c r="E54" s="274"/>
      <c r="F54" s="274"/>
      <c r="G54" s="274"/>
      <c r="H54" s="274"/>
    </row>
    <row r="55" spans="2:3" s="275" customFormat="1" ht="17.25">
      <c r="B55" s="317"/>
      <c r="C55" s="276"/>
    </row>
    <row r="56" spans="2:3" s="275" customFormat="1" ht="17.25">
      <c r="B56" s="317"/>
      <c r="C56" s="276"/>
    </row>
    <row r="57" spans="2:3" s="275" customFormat="1" ht="17.25">
      <c r="B57" s="317"/>
      <c r="C57" s="276"/>
    </row>
    <row r="58" spans="2:3" s="275" customFormat="1" ht="17.25">
      <c r="B58" s="317"/>
      <c r="C58" s="276"/>
    </row>
    <row r="59" spans="2:3" s="275" customFormat="1" ht="17.25">
      <c r="B59" s="317"/>
      <c r="C59" s="276"/>
    </row>
    <row r="60" spans="2:3" s="275" customFormat="1" ht="17.25">
      <c r="B60" s="317"/>
      <c r="C60" s="276"/>
    </row>
    <row r="61" spans="2:3" s="275" customFormat="1" ht="17.25">
      <c r="B61" s="317"/>
      <c r="C61" s="276"/>
    </row>
    <row r="62" spans="2:3" s="275" customFormat="1" ht="17.25">
      <c r="B62" s="317"/>
      <c r="C62" s="276"/>
    </row>
    <row r="63" spans="2:3" s="275" customFormat="1" ht="17.25">
      <c r="B63" s="317"/>
      <c r="C63" s="276"/>
    </row>
    <row r="64" spans="2:3" s="275" customFormat="1" ht="17.25">
      <c r="B64" s="317"/>
      <c r="C64" s="276"/>
    </row>
    <row r="65" spans="2:3" s="275" customFormat="1" ht="17.25">
      <c r="B65" s="317"/>
      <c r="C65" s="276"/>
    </row>
    <row r="66" spans="2:3" s="275" customFormat="1" ht="17.25">
      <c r="B66" s="317"/>
      <c r="C66" s="276"/>
    </row>
    <row r="67" spans="2:3" s="275" customFormat="1" ht="17.25">
      <c r="B67" s="317"/>
      <c r="C67" s="276"/>
    </row>
    <row r="68" spans="2:3" s="275" customFormat="1" ht="17.25">
      <c r="B68" s="317"/>
      <c r="C68" s="276"/>
    </row>
    <row r="69" spans="2:3" s="275" customFormat="1" ht="17.25">
      <c r="B69" s="317"/>
      <c r="C69" s="276"/>
    </row>
    <row r="70" spans="2:3" s="275" customFormat="1" ht="17.25">
      <c r="B70" s="317"/>
      <c r="C70" s="276"/>
    </row>
    <row r="71" spans="2:3" s="275" customFormat="1" ht="17.25">
      <c r="B71" s="317"/>
      <c r="C71" s="276"/>
    </row>
    <row r="72" spans="2:3" s="275" customFormat="1" ht="17.25">
      <c r="B72" s="317"/>
      <c r="C72" s="276"/>
    </row>
    <row r="73" spans="2:3" s="275" customFormat="1" ht="17.25">
      <c r="B73" s="317"/>
      <c r="C73" s="276"/>
    </row>
    <row r="74" spans="2:3" s="275" customFormat="1" ht="17.25">
      <c r="B74" s="317"/>
      <c r="C74" s="276"/>
    </row>
    <row r="75" spans="2:3" s="275" customFormat="1" ht="17.25">
      <c r="B75" s="317"/>
      <c r="C75" s="276"/>
    </row>
    <row r="76" spans="2:3" s="275" customFormat="1" ht="17.25">
      <c r="B76" s="317"/>
      <c r="C76" s="276"/>
    </row>
    <row r="77" spans="2:3" s="275" customFormat="1" ht="17.25">
      <c r="B77" s="317"/>
      <c r="C77" s="276"/>
    </row>
    <row r="78" spans="2:3" s="275" customFormat="1" ht="17.25">
      <c r="B78" s="317"/>
      <c r="C78" s="276"/>
    </row>
    <row r="79" spans="2:3" s="275" customFormat="1" ht="17.25">
      <c r="B79" s="317"/>
      <c r="C79" s="276"/>
    </row>
    <row r="80" spans="2:3" s="275" customFormat="1" ht="17.25">
      <c r="B80" s="317"/>
      <c r="C80" s="27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29808</v>
      </c>
      <c r="D22" s="9">
        <v>24046</v>
      </c>
      <c r="E22" s="121">
        <v>96.4</v>
      </c>
      <c r="F22" s="45">
        <f>SUM(C22/D22*100)</f>
        <v>123.96240538966981</v>
      </c>
      <c r="G22" s="107"/>
    </row>
    <row r="23" spans="1:7" ht="13.5">
      <c r="A23" s="106">
        <v>2</v>
      </c>
      <c r="B23" s="180" t="s">
        <v>170</v>
      </c>
      <c r="C23" s="9">
        <v>11326</v>
      </c>
      <c r="D23" s="9">
        <v>4660</v>
      </c>
      <c r="E23" s="121">
        <v>114.7</v>
      </c>
      <c r="F23" s="45">
        <f>SUM(C23/D23*100)</f>
        <v>243.04721030042919</v>
      </c>
      <c r="G23" s="107"/>
    </row>
    <row r="24" spans="1:7" ht="13.5">
      <c r="A24" s="106">
        <v>3</v>
      </c>
      <c r="B24" s="180" t="s">
        <v>172</v>
      </c>
      <c r="C24" s="9">
        <v>9729</v>
      </c>
      <c r="D24" s="9">
        <v>11245</v>
      </c>
      <c r="E24" s="121">
        <v>100.4</v>
      </c>
      <c r="F24" s="45">
        <f aca="true" t="shared" si="0" ref="F24:F32">SUM(C24/D24*100)</f>
        <v>86.51845264562029</v>
      </c>
      <c r="G24" s="107"/>
    </row>
    <row r="25" spans="1:7" ht="13.5">
      <c r="A25" s="106">
        <v>4</v>
      </c>
      <c r="B25" s="431" t="s">
        <v>174</v>
      </c>
      <c r="C25" s="9">
        <v>5508</v>
      </c>
      <c r="D25" s="9">
        <v>11823</v>
      </c>
      <c r="E25" s="121">
        <v>98.4</v>
      </c>
      <c r="F25" s="45">
        <f t="shared" si="0"/>
        <v>46.5871606191322</v>
      </c>
      <c r="G25" s="107"/>
    </row>
    <row r="26" spans="1:7" ht="13.5" customHeight="1">
      <c r="A26" s="106">
        <v>5</v>
      </c>
      <c r="B26" s="436" t="s">
        <v>177</v>
      </c>
      <c r="C26" s="9">
        <v>5101</v>
      </c>
      <c r="D26" s="9">
        <v>3855</v>
      </c>
      <c r="E26" s="121">
        <v>101.6</v>
      </c>
      <c r="F26" s="45">
        <f t="shared" si="0"/>
        <v>132.32166018158236</v>
      </c>
      <c r="G26" s="107"/>
    </row>
    <row r="27" spans="1:7" ht="13.5" customHeight="1">
      <c r="A27" s="106">
        <v>6</v>
      </c>
      <c r="B27" s="180" t="s">
        <v>183</v>
      </c>
      <c r="C27" s="9">
        <v>5093</v>
      </c>
      <c r="D27" s="9">
        <v>1799</v>
      </c>
      <c r="E27" s="121">
        <v>100.3</v>
      </c>
      <c r="F27" s="45">
        <f t="shared" si="0"/>
        <v>283.1017231795442</v>
      </c>
      <c r="G27" s="107"/>
    </row>
    <row r="28" spans="1:7" ht="13.5" customHeight="1">
      <c r="A28" s="106">
        <v>7</v>
      </c>
      <c r="B28" s="180" t="s">
        <v>182</v>
      </c>
      <c r="C28" s="112">
        <v>5026</v>
      </c>
      <c r="D28" s="112">
        <v>5444</v>
      </c>
      <c r="E28" s="121">
        <v>88</v>
      </c>
      <c r="F28" s="45">
        <f t="shared" si="0"/>
        <v>92.32182218956649</v>
      </c>
      <c r="G28" s="107"/>
    </row>
    <row r="29" spans="1:7" ht="13.5" customHeight="1">
      <c r="A29" s="106">
        <v>8</v>
      </c>
      <c r="B29" s="180" t="s">
        <v>120</v>
      </c>
      <c r="C29" s="112">
        <v>4904</v>
      </c>
      <c r="D29" s="112">
        <v>4152</v>
      </c>
      <c r="E29" s="121">
        <v>113</v>
      </c>
      <c r="F29" s="45">
        <f t="shared" si="0"/>
        <v>118.11175337186899</v>
      </c>
      <c r="G29" s="107"/>
    </row>
    <row r="30" spans="1:7" ht="13.5" customHeight="1">
      <c r="A30" s="106">
        <v>9</v>
      </c>
      <c r="B30" s="180" t="s">
        <v>167</v>
      </c>
      <c r="C30" s="112">
        <v>4639</v>
      </c>
      <c r="D30" s="112">
        <v>4816</v>
      </c>
      <c r="E30" s="121">
        <v>90.9</v>
      </c>
      <c r="F30" s="45">
        <f t="shared" si="0"/>
        <v>96.32475083056478</v>
      </c>
      <c r="G30" s="107"/>
    </row>
    <row r="31" spans="1:7" ht="13.5" customHeight="1" thickBot="1">
      <c r="A31" s="108">
        <v>10</v>
      </c>
      <c r="B31" s="180" t="s">
        <v>227</v>
      </c>
      <c r="C31" s="109">
        <v>3146</v>
      </c>
      <c r="D31" s="109">
        <v>4827</v>
      </c>
      <c r="E31" s="122">
        <v>97.1</v>
      </c>
      <c r="F31" s="45">
        <f t="shared" si="0"/>
        <v>65.17505697120365</v>
      </c>
      <c r="G31" s="110"/>
    </row>
    <row r="32" spans="1:7" ht="13.5" customHeight="1" thickBot="1">
      <c r="A32" s="91"/>
      <c r="B32" s="92" t="s">
        <v>80</v>
      </c>
      <c r="C32" s="93">
        <v>95894</v>
      </c>
      <c r="D32" s="93">
        <v>89979</v>
      </c>
      <c r="E32" s="94">
        <v>99.7</v>
      </c>
      <c r="F32" s="118">
        <f t="shared" si="0"/>
        <v>106.57375609864523</v>
      </c>
      <c r="G32" s="133">
        <v>86.7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165453</v>
      </c>
      <c r="D54" s="9">
        <v>169550</v>
      </c>
      <c r="E54" s="45">
        <v>100.9</v>
      </c>
      <c r="F54" s="45">
        <f aca="true" t="shared" si="1" ref="F54:F64">SUM(C54/D54*100)</f>
        <v>97.58360365673843</v>
      </c>
      <c r="G54" s="107"/>
    </row>
    <row r="55" spans="1:7" ht="13.5">
      <c r="A55" s="106">
        <v>2</v>
      </c>
      <c r="B55" s="180" t="s">
        <v>185</v>
      </c>
      <c r="C55" s="9">
        <v>21600</v>
      </c>
      <c r="D55" s="9">
        <v>19998</v>
      </c>
      <c r="E55" s="45">
        <v>110.5</v>
      </c>
      <c r="F55" s="45">
        <f t="shared" si="1"/>
        <v>108.01080108010801</v>
      </c>
      <c r="G55" s="107"/>
    </row>
    <row r="56" spans="1:7" ht="13.5">
      <c r="A56" s="106">
        <v>3</v>
      </c>
      <c r="B56" s="180" t="s">
        <v>175</v>
      </c>
      <c r="C56" s="9">
        <v>16692</v>
      </c>
      <c r="D56" s="9">
        <v>20265</v>
      </c>
      <c r="E56" s="45">
        <v>98.4</v>
      </c>
      <c r="F56" s="45">
        <f t="shared" si="1"/>
        <v>82.36861584011844</v>
      </c>
      <c r="G56" s="107"/>
    </row>
    <row r="57" spans="1:7" ht="13.5">
      <c r="A57" s="106">
        <v>4</v>
      </c>
      <c r="B57" s="180" t="s">
        <v>172</v>
      </c>
      <c r="C57" s="9">
        <v>16625</v>
      </c>
      <c r="D57" s="9">
        <v>9914</v>
      </c>
      <c r="E57" s="45">
        <v>98.8</v>
      </c>
      <c r="F57" s="45">
        <f t="shared" si="1"/>
        <v>167.69215251159977</v>
      </c>
      <c r="G57" s="107"/>
    </row>
    <row r="58" spans="1:7" ht="13.5">
      <c r="A58" s="106">
        <v>5</v>
      </c>
      <c r="B58" s="181" t="s">
        <v>182</v>
      </c>
      <c r="C58" s="9">
        <v>8234</v>
      </c>
      <c r="D58" s="9">
        <v>7231</v>
      </c>
      <c r="E58" s="45">
        <v>104.5</v>
      </c>
      <c r="F58" s="45">
        <f t="shared" si="1"/>
        <v>113.87083390955608</v>
      </c>
      <c r="G58" s="107"/>
    </row>
    <row r="59" spans="1:7" ht="13.5">
      <c r="A59" s="106">
        <v>6</v>
      </c>
      <c r="B59" s="181" t="s">
        <v>174</v>
      </c>
      <c r="C59" s="9">
        <v>6249</v>
      </c>
      <c r="D59" s="9">
        <v>6064</v>
      </c>
      <c r="E59" s="45">
        <v>89.3</v>
      </c>
      <c r="F59" s="45">
        <f t="shared" si="1"/>
        <v>103.05079155672823</v>
      </c>
      <c r="G59" s="107"/>
    </row>
    <row r="60" spans="1:7" ht="13.5">
      <c r="A60" s="106">
        <v>7</v>
      </c>
      <c r="B60" s="181" t="s">
        <v>120</v>
      </c>
      <c r="C60" s="9">
        <v>4794</v>
      </c>
      <c r="D60" s="9">
        <v>3889</v>
      </c>
      <c r="E60" s="156">
        <v>93.7</v>
      </c>
      <c r="F60" s="45">
        <f t="shared" si="1"/>
        <v>123.27076369246592</v>
      </c>
      <c r="G60" s="107"/>
    </row>
    <row r="61" spans="1:7" ht="13.5">
      <c r="A61" s="106">
        <v>8</v>
      </c>
      <c r="B61" s="181" t="s">
        <v>167</v>
      </c>
      <c r="C61" s="9">
        <v>4736</v>
      </c>
      <c r="D61" s="9">
        <v>7050</v>
      </c>
      <c r="E61" s="45">
        <v>99.9</v>
      </c>
      <c r="F61" s="45">
        <f t="shared" si="1"/>
        <v>67.177304964539</v>
      </c>
      <c r="G61" s="107"/>
    </row>
    <row r="62" spans="1:7" ht="13.5">
      <c r="A62" s="106">
        <v>9</v>
      </c>
      <c r="B62" s="181" t="s">
        <v>170</v>
      </c>
      <c r="C62" s="9">
        <v>4363</v>
      </c>
      <c r="D62" s="9">
        <v>2646</v>
      </c>
      <c r="E62" s="45">
        <v>101.9</v>
      </c>
      <c r="F62" s="45">
        <f t="shared" si="1"/>
        <v>164.8904006046863</v>
      </c>
      <c r="G62" s="107"/>
    </row>
    <row r="63" spans="1:8" ht="14.25" thickBot="1">
      <c r="A63" s="111">
        <v>10</v>
      </c>
      <c r="B63" s="181" t="s">
        <v>231</v>
      </c>
      <c r="C63" s="112">
        <v>3051</v>
      </c>
      <c r="D63" s="112">
        <v>0</v>
      </c>
      <c r="E63" s="113">
        <v>100</v>
      </c>
      <c r="F63" s="435" t="s">
        <v>232</v>
      </c>
      <c r="G63" s="115"/>
      <c r="H63" s="23"/>
    </row>
    <row r="64" spans="1:7" ht="14.25" thickBot="1">
      <c r="A64" s="91"/>
      <c r="B64" s="116" t="s">
        <v>83</v>
      </c>
      <c r="C64" s="117">
        <v>264612</v>
      </c>
      <c r="D64" s="117">
        <v>267157</v>
      </c>
      <c r="E64" s="118">
        <v>100.3</v>
      </c>
      <c r="F64" s="118">
        <f t="shared" si="1"/>
        <v>99.04737663621017</v>
      </c>
      <c r="G64" s="133">
        <v>53.2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61189</v>
      </c>
      <c r="D22" s="9">
        <v>53205</v>
      </c>
      <c r="E22" s="45">
        <v>93.9</v>
      </c>
      <c r="F22" s="45">
        <f>SUM(C22/D22*100)</f>
        <v>115.00610844845409</v>
      </c>
      <c r="G22" s="107"/>
    </row>
    <row r="23" spans="1:7" ht="13.5">
      <c r="A23" s="30">
        <v>2</v>
      </c>
      <c r="B23" s="180" t="s">
        <v>184</v>
      </c>
      <c r="C23" s="9">
        <v>41714</v>
      </c>
      <c r="D23" s="9">
        <v>46441</v>
      </c>
      <c r="E23" s="45">
        <v>92.9</v>
      </c>
      <c r="F23" s="45">
        <f aca="true" t="shared" si="0" ref="F23:F32">SUM(C23/D23*100)</f>
        <v>89.82149393854569</v>
      </c>
      <c r="G23" s="107"/>
    </row>
    <row r="24" spans="1:7" ht="13.5" customHeight="1">
      <c r="A24" s="30">
        <v>3</v>
      </c>
      <c r="B24" s="180" t="s">
        <v>181</v>
      </c>
      <c r="C24" s="9">
        <v>38617</v>
      </c>
      <c r="D24" s="9">
        <v>34291</v>
      </c>
      <c r="E24" s="45">
        <v>102.9</v>
      </c>
      <c r="F24" s="45">
        <f t="shared" si="0"/>
        <v>112.61555510192179</v>
      </c>
      <c r="G24" s="107"/>
    </row>
    <row r="25" spans="1:7" ht="13.5">
      <c r="A25" s="30">
        <v>4</v>
      </c>
      <c r="B25" s="180" t="s">
        <v>171</v>
      </c>
      <c r="C25" s="9">
        <v>31645</v>
      </c>
      <c r="D25" s="9">
        <v>32524</v>
      </c>
      <c r="E25" s="45">
        <v>95.2</v>
      </c>
      <c r="F25" s="45">
        <f t="shared" si="0"/>
        <v>97.29738039601526</v>
      </c>
      <c r="G25" s="107"/>
    </row>
    <row r="26" spans="1:7" ht="13.5">
      <c r="A26" s="30">
        <v>5</v>
      </c>
      <c r="B26" s="180" t="s">
        <v>167</v>
      </c>
      <c r="C26" s="9">
        <v>28767</v>
      </c>
      <c r="D26" s="9">
        <v>27447</v>
      </c>
      <c r="E26" s="45">
        <v>108.7</v>
      </c>
      <c r="F26" s="45">
        <f t="shared" si="0"/>
        <v>104.80926877254345</v>
      </c>
      <c r="G26" s="107"/>
    </row>
    <row r="27" spans="1:7" ht="13.5" customHeight="1">
      <c r="A27" s="30">
        <v>6</v>
      </c>
      <c r="B27" s="180" t="s">
        <v>170</v>
      </c>
      <c r="C27" s="9">
        <v>26077</v>
      </c>
      <c r="D27" s="9">
        <v>25567</v>
      </c>
      <c r="E27" s="45">
        <v>104.9</v>
      </c>
      <c r="F27" s="45">
        <f t="shared" si="0"/>
        <v>101.99475886885439</v>
      </c>
      <c r="G27" s="107"/>
    </row>
    <row r="28" spans="1:7" ht="13.5" customHeight="1">
      <c r="A28" s="30">
        <v>7</v>
      </c>
      <c r="B28" s="181" t="s">
        <v>120</v>
      </c>
      <c r="C28" s="9">
        <v>23058</v>
      </c>
      <c r="D28" s="9">
        <v>21517</v>
      </c>
      <c r="E28" s="45">
        <v>98.6</v>
      </c>
      <c r="F28" s="45">
        <f t="shared" si="0"/>
        <v>107.16177905841893</v>
      </c>
      <c r="G28" s="107"/>
    </row>
    <row r="29" spans="1:7" ht="13.5">
      <c r="A29" s="30">
        <v>8</v>
      </c>
      <c r="B29" s="181" t="s">
        <v>185</v>
      </c>
      <c r="C29" s="9">
        <v>20019</v>
      </c>
      <c r="D29" s="9">
        <v>14657</v>
      </c>
      <c r="E29" s="45">
        <v>113.5</v>
      </c>
      <c r="F29" s="45">
        <f t="shared" si="0"/>
        <v>136.58320256532716</v>
      </c>
      <c r="G29" s="107"/>
    </row>
    <row r="30" spans="1:7" ht="13.5">
      <c r="A30" s="30">
        <v>9</v>
      </c>
      <c r="B30" s="181" t="s">
        <v>186</v>
      </c>
      <c r="C30" s="9">
        <v>15853</v>
      </c>
      <c r="D30" s="9">
        <v>8750</v>
      </c>
      <c r="E30" s="45">
        <v>89.7</v>
      </c>
      <c r="F30" s="340">
        <f t="shared" si="0"/>
        <v>181.17714285714285</v>
      </c>
      <c r="G30" s="107"/>
    </row>
    <row r="31" spans="1:7" ht="14.25" thickBot="1">
      <c r="A31" s="119">
        <v>10</v>
      </c>
      <c r="B31" s="181" t="s">
        <v>175</v>
      </c>
      <c r="C31" s="112">
        <v>15710</v>
      </c>
      <c r="D31" s="112">
        <v>17016</v>
      </c>
      <c r="E31" s="113">
        <v>101.4</v>
      </c>
      <c r="F31" s="113">
        <f t="shared" si="0"/>
        <v>92.32487070992008</v>
      </c>
      <c r="G31" s="115"/>
    </row>
    <row r="32" spans="1:7" ht="14.25" thickBot="1">
      <c r="A32" s="91"/>
      <c r="B32" s="92" t="s">
        <v>85</v>
      </c>
      <c r="C32" s="93">
        <v>384595</v>
      </c>
      <c r="D32" s="93">
        <v>370594</v>
      </c>
      <c r="E32" s="96">
        <v>97.8</v>
      </c>
      <c r="F32" s="118">
        <f t="shared" si="0"/>
        <v>103.77798885033216</v>
      </c>
      <c r="G32" s="133">
        <v>49.6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10970</v>
      </c>
      <c r="D54" s="9">
        <v>11163</v>
      </c>
      <c r="E54" s="121">
        <v>89.3</v>
      </c>
      <c r="F54" s="45">
        <f>SUM(C54/D54*100)</f>
        <v>98.27107408402759</v>
      </c>
      <c r="G54" s="107"/>
    </row>
    <row r="55" spans="1:7" ht="13.5">
      <c r="A55" s="106">
        <v>2</v>
      </c>
      <c r="B55" s="180" t="s">
        <v>116</v>
      </c>
      <c r="C55" s="9">
        <v>5179</v>
      </c>
      <c r="D55" s="9">
        <v>6307</v>
      </c>
      <c r="E55" s="121">
        <v>100.4</v>
      </c>
      <c r="F55" s="45">
        <f aca="true" t="shared" si="1" ref="F55:F64">SUM(C55/D55*100)</f>
        <v>82.1151101950214</v>
      </c>
      <c r="G55" s="107"/>
    </row>
    <row r="56" spans="1:7" ht="13.5">
      <c r="A56" s="106">
        <v>3</v>
      </c>
      <c r="B56" s="180" t="s">
        <v>167</v>
      </c>
      <c r="C56" s="9">
        <v>2905</v>
      </c>
      <c r="D56" s="9">
        <v>2565</v>
      </c>
      <c r="E56" s="121">
        <v>107.1</v>
      </c>
      <c r="F56" s="45">
        <f t="shared" si="1"/>
        <v>113.25536062378167</v>
      </c>
      <c r="G56" s="107"/>
    </row>
    <row r="57" spans="1:8" ht="13.5">
      <c r="A57" s="106">
        <v>4</v>
      </c>
      <c r="B57" s="180" t="s">
        <v>174</v>
      </c>
      <c r="C57" s="9">
        <v>2160</v>
      </c>
      <c r="D57" s="9">
        <v>637</v>
      </c>
      <c r="E57" s="121">
        <v>279.4</v>
      </c>
      <c r="F57" s="45">
        <f t="shared" si="1"/>
        <v>339.0894819466248</v>
      </c>
      <c r="G57" s="107"/>
      <c r="H57" s="72"/>
    </row>
    <row r="58" spans="1:7" ht="13.5">
      <c r="A58" s="106">
        <v>5</v>
      </c>
      <c r="B58" s="180" t="s">
        <v>120</v>
      </c>
      <c r="C58" s="9">
        <v>1918</v>
      </c>
      <c r="D58" s="9">
        <v>3148</v>
      </c>
      <c r="E58" s="121">
        <v>76.4</v>
      </c>
      <c r="F58" s="45">
        <f t="shared" si="1"/>
        <v>60.92757306226175</v>
      </c>
      <c r="G58" s="107"/>
    </row>
    <row r="59" spans="1:7" ht="13.5">
      <c r="A59" s="106">
        <v>6</v>
      </c>
      <c r="B59" s="181" t="s">
        <v>170</v>
      </c>
      <c r="C59" s="9">
        <v>1551</v>
      </c>
      <c r="D59" s="9">
        <v>1097</v>
      </c>
      <c r="E59" s="121">
        <v>72.3</v>
      </c>
      <c r="F59" s="45">
        <f t="shared" si="1"/>
        <v>141.3855970829535</v>
      </c>
      <c r="G59" s="107"/>
    </row>
    <row r="60" spans="1:7" ht="13.5">
      <c r="A60" s="106">
        <v>7</v>
      </c>
      <c r="B60" s="181" t="s">
        <v>185</v>
      </c>
      <c r="C60" s="9">
        <v>1370</v>
      </c>
      <c r="D60" s="9">
        <v>1568</v>
      </c>
      <c r="E60" s="121">
        <v>94.5</v>
      </c>
      <c r="F60" s="45">
        <f t="shared" si="1"/>
        <v>87.37244897959184</v>
      </c>
      <c r="G60" s="107"/>
    </row>
    <row r="61" spans="1:7" ht="13.5">
      <c r="A61" s="106">
        <v>8</v>
      </c>
      <c r="B61" s="181" t="s">
        <v>183</v>
      </c>
      <c r="C61" s="9">
        <v>1270</v>
      </c>
      <c r="D61" s="9">
        <v>3434</v>
      </c>
      <c r="E61" s="121">
        <v>93</v>
      </c>
      <c r="F61" s="45">
        <f t="shared" si="1"/>
        <v>36.983110075713455</v>
      </c>
      <c r="G61" s="107"/>
    </row>
    <row r="62" spans="1:7" ht="13.5">
      <c r="A62" s="106">
        <v>9</v>
      </c>
      <c r="B62" s="181" t="s">
        <v>182</v>
      </c>
      <c r="C62" s="9">
        <v>1067</v>
      </c>
      <c r="D62" s="9">
        <v>1303</v>
      </c>
      <c r="E62" s="121">
        <v>102.9</v>
      </c>
      <c r="F62" s="45">
        <f t="shared" si="1"/>
        <v>81.88795088257866</v>
      </c>
      <c r="G62" s="107"/>
    </row>
    <row r="63" spans="1:7" ht="14.25" thickBot="1">
      <c r="A63" s="108">
        <v>10</v>
      </c>
      <c r="B63" s="182" t="s">
        <v>181</v>
      </c>
      <c r="C63" s="109">
        <v>545</v>
      </c>
      <c r="D63" s="109">
        <v>335</v>
      </c>
      <c r="E63" s="122">
        <v>94.9</v>
      </c>
      <c r="F63" s="45">
        <f t="shared" si="1"/>
        <v>162.6865671641791</v>
      </c>
      <c r="G63" s="110"/>
    </row>
    <row r="64" spans="1:7" ht="14.25" thickBot="1">
      <c r="A64" s="91"/>
      <c r="B64" s="92" t="s">
        <v>81</v>
      </c>
      <c r="C64" s="93">
        <v>31249</v>
      </c>
      <c r="D64" s="93">
        <v>34885</v>
      </c>
      <c r="E64" s="94">
        <v>96.1</v>
      </c>
      <c r="F64" s="118">
        <f t="shared" si="1"/>
        <v>89.5771821699871</v>
      </c>
      <c r="G64" s="133">
        <v>143.1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45283</v>
      </c>
      <c r="D21" s="9">
        <v>36592</v>
      </c>
      <c r="E21" s="121">
        <v>109</v>
      </c>
      <c r="F21" s="45">
        <f aca="true" t="shared" si="0" ref="F21:F31">SUM(C21/D21*100)</f>
        <v>123.7510931351115</v>
      </c>
      <c r="G21" s="107"/>
    </row>
    <row r="22" spans="1:7" ht="13.5">
      <c r="A22" s="106">
        <v>2</v>
      </c>
      <c r="B22" s="180" t="s">
        <v>78</v>
      </c>
      <c r="C22" s="9">
        <v>12558</v>
      </c>
      <c r="D22" s="9">
        <v>18883</v>
      </c>
      <c r="E22" s="121">
        <v>95</v>
      </c>
      <c r="F22" s="45">
        <f t="shared" si="0"/>
        <v>66.50426309378807</v>
      </c>
      <c r="G22" s="107"/>
    </row>
    <row r="23" spans="1:7" ht="13.5" customHeight="1">
      <c r="A23" s="106">
        <v>3</v>
      </c>
      <c r="B23" s="181" t="s">
        <v>228</v>
      </c>
      <c r="C23" s="9">
        <v>11128</v>
      </c>
      <c r="D23" s="9">
        <v>4472</v>
      </c>
      <c r="E23" s="121">
        <v>96.3</v>
      </c>
      <c r="F23" s="45">
        <f t="shared" si="0"/>
        <v>248.8372093023256</v>
      </c>
      <c r="G23" s="107"/>
    </row>
    <row r="24" spans="1:7" ht="13.5" customHeight="1">
      <c r="A24" s="106">
        <v>4</v>
      </c>
      <c r="B24" s="181" t="s">
        <v>185</v>
      </c>
      <c r="C24" s="9">
        <v>9706</v>
      </c>
      <c r="D24" s="9">
        <v>10072</v>
      </c>
      <c r="E24" s="121">
        <v>100.4</v>
      </c>
      <c r="F24" s="45">
        <f t="shared" si="0"/>
        <v>96.36616362192217</v>
      </c>
      <c r="G24" s="107"/>
    </row>
    <row r="25" spans="1:7" ht="13.5" customHeight="1">
      <c r="A25" s="106">
        <v>5</v>
      </c>
      <c r="B25" s="181" t="s">
        <v>174</v>
      </c>
      <c r="C25" s="9">
        <v>8633</v>
      </c>
      <c r="D25" s="9">
        <v>6035</v>
      </c>
      <c r="E25" s="121">
        <v>103</v>
      </c>
      <c r="F25" s="45">
        <f t="shared" si="0"/>
        <v>143.04888152444076</v>
      </c>
      <c r="G25" s="107"/>
    </row>
    <row r="26" spans="1:7" ht="13.5" customHeight="1">
      <c r="A26" s="106">
        <v>6</v>
      </c>
      <c r="B26" s="181" t="s">
        <v>173</v>
      </c>
      <c r="C26" s="9">
        <v>8585</v>
      </c>
      <c r="D26" s="9">
        <v>6817</v>
      </c>
      <c r="E26" s="121">
        <v>93.9</v>
      </c>
      <c r="F26" s="45">
        <f t="shared" si="0"/>
        <v>125.9351620947631</v>
      </c>
      <c r="G26" s="107"/>
    </row>
    <row r="27" spans="1:7" ht="13.5" customHeight="1">
      <c r="A27" s="106">
        <v>7</v>
      </c>
      <c r="B27" s="181" t="s">
        <v>175</v>
      </c>
      <c r="C27" s="9">
        <v>8041</v>
      </c>
      <c r="D27" s="9">
        <v>5591</v>
      </c>
      <c r="E27" s="121">
        <v>99.3</v>
      </c>
      <c r="F27" s="45">
        <f t="shared" si="0"/>
        <v>143.82042568413522</v>
      </c>
      <c r="G27" s="107"/>
    </row>
    <row r="28" spans="1:7" ht="13.5" customHeight="1">
      <c r="A28" s="106">
        <v>8</v>
      </c>
      <c r="B28" s="181" t="s">
        <v>120</v>
      </c>
      <c r="C28" s="9">
        <v>6003</v>
      </c>
      <c r="D28" s="9">
        <v>6561</v>
      </c>
      <c r="E28" s="121">
        <v>103.1</v>
      </c>
      <c r="F28" s="45">
        <f t="shared" si="0"/>
        <v>91.49519890260632</v>
      </c>
      <c r="G28" s="107"/>
    </row>
    <row r="29" spans="1:7" ht="13.5" customHeight="1">
      <c r="A29" s="106">
        <v>9</v>
      </c>
      <c r="B29" s="181" t="s">
        <v>182</v>
      </c>
      <c r="C29" s="112">
        <v>5000</v>
      </c>
      <c r="D29" s="112">
        <v>5225</v>
      </c>
      <c r="E29" s="124">
        <v>102.7</v>
      </c>
      <c r="F29" s="45">
        <f t="shared" si="0"/>
        <v>95.69377990430623</v>
      </c>
      <c r="G29" s="107"/>
    </row>
    <row r="30" spans="1:7" ht="13.5" customHeight="1" thickBot="1">
      <c r="A30" s="111">
        <v>10</v>
      </c>
      <c r="B30" s="181" t="s">
        <v>177</v>
      </c>
      <c r="C30" s="112">
        <v>2944</v>
      </c>
      <c r="D30" s="112">
        <v>2998</v>
      </c>
      <c r="E30" s="124">
        <v>99.4</v>
      </c>
      <c r="F30" s="113">
        <f t="shared" si="0"/>
        <v>98.19879919946631</v>
      </c>
      <c r="G30" s="115"/>
    </row>
    <row r="31" spans="1:7" ht="13.5" customHeight="1" thickBot="1">
      <c r="A31" s="91"/>
      <c r="B31" s="92" t="s">
        <v>87</v>
      </c>
      <c r="C31" s="93">
        <v>134479</v>
      </c>
      <c r="D31" s="93">
        <v>119205</v>
      </c>
      <c r="E31" s="94">
        <v>101.7</v>
      </c>
      <c r="F31" s="118">
        <f t="shared" si="0"/>
        <v>112.8132209219412</v>
      </c>
      <c r="G31" s="120">
        <v>99.8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50890</v>
      </c>
      <c r="D54" s="9">
        <v>24545</v>
      </c>
      <c r="E54" s="45">
        <v>85.1</v>
      </c>
      <c r="F54" s="45">
        <f aca="true" t="shared" si="1" ref="F54:F64">SUM(C54/D54*100)</f>
        <v>207.33346913831738</v>
      </c>
      <c r="G54" s="107"/>
    </row>
    <row r="55" spans="1:7" ht="13.5">
      <c r="A55" s="106">
        <v>2</v>
      </c>
      <c r="B55" s="180" t="s">
        <v>120</v>
      </c>
      <c r="C55" s="6">
        <v>27514</v>
      </c>
      <c r="D55" s="9">
        <v>24683</v>
      </c>
      <c r="E55" s="45">
        <v>97.4</v>
      </c>
      <c r="F55" s="45">
        <f t="shared" si="1"/>
        <v>111.46943240286838</v>
      </c>
      <c r="G55" s="107"/>
    </row>
    <row r="56" spans="1:7" ht="13.5">
      <c r="A56" s="106">
        <v>3</v>
      </c>
      <c r="B56" s="7" t="s">
        <v>167</v>
      </c>
      <c r="C56" s="6">
        <v>26951</v>
      </c>
      <c r="D56" s="9">
        <v>25279</v>
      </c>
      <c r="E56" s="45">
        <v>102.1</v>
      </c>
      <c r="F56" s="45">
        <f t="shared" si="1"/>
        <v>106.61418568772498</v>
      </c>
      <c r="G56" s="107"/>
    </row>
    <row r="57" spans="1:7" ht="13.5">
      <c r="A57" s="106">
        <v>4</v>
      </c>
      <c r="B57" s="7" t="s">
        <v>177</v>
      </c>
      <c r="C57" s="6">
        <v>21532</v>
      </c>
      <c r="D57" s="9">
        <v>13453</v>
      </c>
      <c r="E57" s="45">
        <v>86.2</v>
      </c>
      <c r="F57" s="45">
        <f t="shared" si="1"/>
        <v>160.05351966104215</v>
      </c>
      <c r="G57" s="107"/>
    </row>
    <row r="58" spans="1:7" ht="13.5">
      <c r="A58" s="106">
        <v>5</v>
      </c>
      <c r="B58" s="181" t="s">
        <v>186</v>
      </c>
      <c r="C58" s="6">
        <v>15083</v>
      </c>
      <c r="D58" s="9">
        <v>19737</v>
      </c>
      <c r="E58" s="45">
        <v>96.5</v>
      </c>
      <c r="F58" s="45">
        <f t="shared" si="1"/>
        <v>76.41992197395754</v>
      </c>
      <c r="G58" s="107"/>
    </row>
    <row r="59" spans="1:7" ht="13.5">
      <c r="A59" s="106">
        <v>6</v>
      </c>
      <c r="B59" s="181" t="s">
        <v>170</v>
      </c>
      <c r="C59" s="6">
        <v>13280</v>
      </c>
      <c r="D59" s="9">
        <v>6106</v>
      </c>
      <c r="E59" s="45">
        <v>121.1</v>
      </c>
      <c r="F59" s="45">
        <f t="shared" si="1"/>
        <v>217.49099246642646</v>
      </c>
      <c r="G59" s="107"/>
    </row>
    <row r="60" spans="1:7" ht="13.5">
      <c r="A60" s="106">
        <v>7</v>
      </c>
      <c r="B60" s="181" t="s">
        <v>176</v>
      </c>
      <c r="C60" s="6">
        <v>12674</v>
      </c>
      <c r="D60" s="9">
        <v>13481</v>
      </c>
      <c r="E60" s="45">
        <v>102.5</v>
      </c>
      <c r="F60" s="45">
        <f t="shared" si="1"/>
        <v>94.0137971960537</v>
      </c>
      <c r="G60" s="107"/>
    </row>
    <row r="61" spans="1:7" ht="13.5">
      <c r="A61" s="106">
        <v>8</v>
      </c>
      <c r="B61" s="181" t="s">
        <v>183</v>
      </c>
      <c r="C61" s="6">
        <v>12550</v>
      </c>
      <c r="D61" s="9">
        <v>12539</v>
      </c>
      <c r="E61" s="45">
        <v>99.7</v>
      </c>
      <c r="F61" s="45">
        <f t="shared" si="1"/>
        <v>100.08772629396283</v>
      </c>
      <c r="G61" s="107"/>
    </row>
    <row r="62" spans="1:7" ht="13.5">
      <c r="A62" s="106">
        <v>9</v>
      </c>
      <c r="B62" s="181" t="s">
        <v>174</v>
      </c>
      <c r="C62" s="123">
        <v>11782</v>
      </c>
      <c r="D62" s="112">
        <v>10776</v>
      </c>
      <c r="E62" s="113">
        <v>99.7</v>
      </c>
      <c r="F62" s="45">
        <f t="shared" si="1"/>
        <v>109.33556050482554</v>
      </c>
      <c r="G62" s="107"/>
    </row>
    <row r="63" spans="1:7" ht="14.25" thickBot="1">
      <c r="A63" s="111">
        <v>10</v>
      </c>
      <c r="B63" s="181" t="s">
        <v>207</v>
      </c>
      <c r="C63" s="123">
        <v>11656</v>
      </c>
      <c r="D63" s="112">
        <v>6663</v>
      </c>
      <c r="E63" s="113">
        <v>97.7</v>
      </c>
      <c r="F63" s="113">
        <f t="shared" si="1"/>
        <v>174.93621491820502</v>
      </c>
      <c r="G63" s="115"/>
    </row>
    <row r="64" spans="1:7" ht="14.25" thickBot="1">
      <c r="A64" s="91"/>
      <c r="B64" s="92" t="s">
        <v>83</v>
      </c>
      <c r="C64" s="93">
        <v>253935</v>
      </c>
      <c r="D64" s="93">
        <v>202915</v>
      </c>
      <c r="E64" s="96">
        <v>96.8</v>
      </c>
      <c r="F64" s="118">
        <f t="shared" si="1"/>
        <v>125.14353300643126</v>
      </c>
      <c r="G64" s="133">
        <v>53.5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1" t="s">
        <v>141</v>
      </c>
      <c r="C16" s="251" t="s">
        <v>142</v>
      </c>
      <c r="D16" s="251" t="s">
        <v>143</v>
      </c>
      <c r="E16" s="251" t="s">
        <v>127</v>
      </c>
      <c r="F16" s="251" t="s">
        <v>128</v>
      </c>
      <c r="G16" s="251" t="s">
        <v>129</v>
      </c>
      <c r="H16" s="251" t="s">
        <v>130</v>
      </c>
      <c r="I16" s="251" t="s">
        <v>131</v>
      </c>
      <c r="J16" s="251" t="s">
        <v>132</v>
      </c>
      <c r="K16" s="251" t="s">
        <v>133</v>
      </c>
      <c r="L16" s="251" t="s">
        <v>134</v>
      </c>
      <c r="M16" s="251" t="s">
        <v>135</v>
      </c>
      <c r="N16" s="1"/>
    </row>
    <row r="17" spans="1:27" ht="10.5" customHeight="1">
      <c r="A17" s="10" t="s">
        <v>222</v>
      </c>
      <c r="B17" s="248">
        <v>92.9</v>
      </c>
      <c r="C17" s="248">
        <v>77.4</v>
      </c>
      <c r="D17" s="248">
        <v>75.4</v>
      </c>
      <c r="E17" s="248">
        <v>75.8</v>
      </c>
      <c r="F17" s="248">
        <v>74.4</v>
      </c>
      <c r="G17" s="248">
        <v>77.7</v>
      </c>
      <c r="H17" s="248">
        <v>80.3</v>
      </c>
      <c r="I17" s="248">
        <v>77.2</v>
      </c>
      <c r="J17" s="248">
        <v>77.5</v>
      </c>
      <c r="K17" s="248">
        <v>77.1</v>
      </c>
      <c r="L17" s="248">
        <v>73.5</v>
      </c>
      <c r="M17" s="248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48">
        <v>67.1</v>
      </c>
      <c r="C18" s="248">
        <v>69</v>
      </c>
      <c r="D18" s="248">
        <v>71.2</v>
      </c>
      <c r="E18" s="248">
        <v>73.2</v>
      </c>
      <c r="F18" s="248">
        <v>72</v>
      </c>
      <c r="G18" s="248">
        <v>72.6</v>
      </c>
      <c r="H18" s="248">
        <v>78.1</v>
      </c>
      <c r="I18" s="248">
        <v>80</v>
      </c>
      <c r="J18" s="248">
        <v>75.3</v>
      </c>
      <c r="K18" s="248">
        <v>77.7</v>
      </c>
      <c r="L18" s="248">
        <v>79.8</v>
      </c>
      <c r="M18" s="248">
        <v>73.4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"/>
      <c r="AA18" s="1"/>
    </row>
    <row r="19" spans="1:27" ht="10.5" customHeight="1">
      <c r="A19" s="10" t="s">
        <v>223</v>
      </c>
      <c r="B19" s="248">
        <v>71.6</v>
      </c>
      <c r="C19" s="248">
        <v>76.8</v>
      </c>
      <c r="D19" s="248">
        <v>80.9</v>
      </c>
      <c r="E19" s="248">
        <v>79.2</v>
      </c>
      <c r="F19" s="248">
        <v>79.8</v>
      </c>
      <c r="G19" s="248">
        <v>79.2</v>
      </c>
      <c r="H19" s="248">
        <v>80.8</v>
      </c>
      <c r="I19" s="248">
        <v>83.9</v>
      </c>
      <c r="J19" s="248">
        <v>84.2</v>
      </c>
      <c r="K19" s="248">
        <v>84.4</v>
      </c>
      <c r="L19" s="248">
        <v>83.6</v>
      </c>
      <c r="M19" s="248">
        <v>71.9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"/>
      <c r="AA19" s="1"/>
    </row>
    <row r="20" spans="1:27" ht="10.5" customHeight="1">
      <c r="A20" s="10" t="s">
        <v>195</v>
      </c>
      <c r="B20" s="248">
        <v>69.7</v>
      </c>
      <c r="C20" s="248">
        <v>79.8</v>
      </c>
      <c r="D20" s="248">
        <v>89.3</v>
      </c>
      <c r="E20" s="248">
        <v>81</v>
      </c>
      <c r="F20" s="248">
        <v>78.7</v>
      </c>
      <c r="G20" s="248">
        <v>80.2</v>
      </c>
      <c r="H20" s="248">
        <v>77.6</v>
      </c>
      <c r="I20" s="248">
        <v>73.1</v>
      </c>
      <c r="J20" s="248">
        <v>78.4</v>
      </c>
      <c r="K20" s="248">
        <v>82.3</v>
      </c>
      <c r="L20" s="248">
        <v>77.4</v>
      </c>
      <c r="M20" s="248">
        <v>68.1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"/>
      <c r="AA20" s="1"/>
    </row>
    <row r="21" spans="1:27" ht="10.5" customHeight="1">
      <c r="A21" s="10" t="s">
        <v>209</v>
      </c>
      <c r="B21" s="248">
        <v>71.8</v>
      </c>
      <c r="C21" s="248">
        <v>92</v>
      </c>
      <c r="D21" s="248">
        <v>88.9</v>
      </c>
      <c r="E21" s="248">
        <v>80.5</v>
      </c>
      <c r="F21" s="248">
        <v>76.9</v>
      </c>
      <c r="G21" s="248">
        <v>79.8</v>
      </c>
      <c r="H21" s="248">
        <v>87.8</v>
      </c>
      <c r="I21" s="248">
        <v>83.2</v>
      </c>
      <c r="J21" s="248"/>
      <c r="K21" s="248"/>
      <c r="L21" s="248"/>
      <c r="M21" s="24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"/>
      <c r="AA22" s="1"/>
    </row>
    <row r="23" spans="14:27" ht="9.75" customHeight="1"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"/>
      <c r="AA23" s="1"/>
    </row>
    <row r="24" spans="1:13" ht="13.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8" ht="13.5">
      <c r="O28" s="25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1" t="s">
        <v>141</v>
      </c>
      <c r="C41" s="251" t="s">
        <v>142</v>
      </c>
      <c r="D41" s="251" t="s">
        <v>143</v>
      </c>
      <c r="E41" s="251" t="s">
        <v>127</v>
      </c>
      <c r="F41" s="251" t="s">
        <v>128</v>
      </c>
      <c r="G41" s="251" t="s">
        <v>129</v>
      </c>
      <c r="H41" s="251" t="s">
        <v>130</v>
      </c>
      <c r="I41" s="251" t="s">
        <v>131</v>
      </c>
      <c r="J41" s="251" t="s">
        <v>132</v>
      </c>
      <c r="K41" s="251" t="s">
        <v>133</v>
      </c>
      <c r="L41" s="251" t="s">
        <v>134</v>
      </c>
      <c r="M41" s="251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7">
        <v>109.6</v>
      </c>
      <c r="C42" s="257">
        <v>91.7</v>
      </c>
      <c r="D42" s="257">
        <v>85.7</v>
      </c>
      <c r="E42" s="257">
        <v>88.7</v>
      </c>
      <c r="F42" s="257">
        <v>89.8</v>
      </c>
      <c r="G42" s="257">
        <v>91.4</v>
      </c>
      <c r="H42" s="257">
        <v>87.6</v>
      </c>
      <c r="I42" s="257">
        <v>85.8</v>
      </c>
      <c r="J42" s="257">
        <v>84.7</v>
      </c>
      <c r="K42" s="257">
        <v>90.7</v>
      </c>
      <c r="L42" s="257">
        <v>91.4</v>
      </c>
      <c r="M42" s="257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57">
        <v>91.1</v>
      </c>
      <c r="C43" s="257">
        <v>91.1</v>
      </c>
      <c r="D43" s="257">
        <v>91.1</v>
      </c>
      <c r="E43" s="257">
        <v>90.6</v>
      </c>
      <c r="F43" s="257">
        <v>95.7</v>
      </c>
      <c r="G43" s="257">
        <v>90</v>
      </c>
      <c r="H43" s="257">
        <v>92.4</v>
      </c>
      <c r="I43" s="257">
        <v>93.7</v>
      </c>
      <c r="J43" s="257">
        <v>85.5</v>
      </c>
      <c r="K43" s="257">
        <v>88.9</v>
      </c>
      <c r="L43" s="257">
        <v>90.9</v>
      </c>
      <c r="M43" s="257">
        <v>84</v>
      </c>
      <c r="N43" s="25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ht="10.5" customHeight="1">
      <c r="A44" s="10" t="s">
        <v>223</v>
      </c>
      <c r="B44" s="257">
        <v>85.3</v>
      </c>
      <c r="C44" s="257">
        <v>84.2</v>
      </c>
      <c r="D44" s="257">
        <v>80.9</v>
      </c>
      <c r="E44" s="257">
        <v>82.2</v>
      </c>
      <c r="F44" s="257">
        <v>91.4</v>
      </c>
      <c r="G44" s="257">
        <v>87.2</v>
      </c>
      <c r="H44" s="257">
        <v>87.8</v>
      </c>
      <c r="I44" s="257">
        <v>91</v>
      </c>
      <c r="J44" s="257">
        <v>92.4</v>
      </c>
      <c r="K44" s="257">
        <v>97</v>
      </c>
      <c r="L44" s="257">
        <v>97.1</v>
      </c>
      <c r="M44" s="257">
        <v>90.7</v>
      </c>
      <c r="N44" s="25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ht="10.5" customHeight="1">
      <c r="A45" s="10" t="s">
        <v>195</v>
      </c>
      <c r="B45" s="257">
        <v>92.5</v>
      </c>
      <c r="C45" s="257">
        <v>96.7</v>
      </c>
      <c r="D45" s="257">
        <v>92.6</v>
      </c>
      <c r="E45" s="257">
        <v>92.4</v>
      </c>
      <c r="F45" s="257">
        <v>90.8</v>
      </c>
      <c r="G45" s="257">
        <v>92.9</v>
      </c>
      <c r="H45" s="257">
        <v>91.7</v>
      </c>
      <c r="I45" s="257">
        <v>90</v>
      </c>
      <c r="J45" s="257">
        <v>88.2</v>
      </c>
      <c r="K45" s="257">
        <v>92.5</v>
      </c>
      <c r="L45" s="257">
        <v>92.9</v>
      </c>
      <c r="M45" s="257">
        <v>85.8</v>
      </c>
      <c r="N45" s="25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0.5" customHeight="1">
      <c r="A46" s="10" t="s">
        <v>209</v>
      </c>
      <c r="B46" s="257">
        <v>90.1</v>
      </c>
      <c r="C46" s="257">
        <v>96.7</v>
      </c>
      <c r="D46" s="257">
        <v>102.8</v>
      </c>
      <c r="E46" s="257">
        <v>96.6</v>
      </c>
      <c r="F46" s="257">
        <v>101</v>
      </c>
      <c r="G46" s="257">
        <v>96.2</v>
      </c>
      <c r="H46" s="257">
        <v>96.2</v>
      </c>
      <c r="I46" s="257">
        <v>95.9</v>
      </c>
      <c r="J46" s="257"/>
      <c r="K46" s="257"/>
      <c r="L46" s="257"/>
      <c r="M46" s="257"/>
      <c r="N46" s="25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4:26" ht="10.5" customHeight="1">
      <c r="N47" s="2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4:26" ht="10.5" customHeight="1">
      <c r="N48" s="25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1" t="s">
        <v>141</v>
      </c>
      <c r="C65" s="251" t="s">
        <v>142</v>
      </c>
      <c r="D65" s="251" t="s">
        <v>143</v>
      </c>
      <c r="E65" s="251" t="s">
        <v>127</v>
      </c>
      <c r="F65" s="251" t="s">
        <v>128</v>
      </c>
      <c r="G65" s="251" t="s">
        <v>129</v>
      </c>
      <c r="H65" s="251" t="s">
        <v>130</v>
      </c>
      <c r="I65" s="251" t="s">
        <v>131</v>
      </c>
      <c r="J65" s="251" t="s">
        <v>132</v>
      </c>
      <c r="K65" s="251" t="s">
        <v>133</v>
      </c>
      <c r="L65" s="251" t="s">
        <v>134</v>
      </c>
      <c r="M65" s="251" t="s">
        <v>135</v>
      </c>
    </row>
    <row r="66" spans="1:26" ht="10.5" customHeight="1">
      <c r="A66" s="10" t="s">
        <v>222</v>
      </c>
      <c r="B66" s="248">
        <v>83.6</v>
      </c>
      <c r="C66" s="248">
        <v>85.7</v>
      </c>
      <c r="D66" s="248">
        <v>88.4</v>
      </c>
      <c r="E66" s="248">
        <v>85.2</v>
      </c>
      <c r="F66" s="248">
        <v>82.7</v>
      </c>
      <c r="G66" s="248">
        <v>84.9</v>
      </c>
      <c r="H66" s="248">
        <v>91.8</v>
      </c>
      <c r="I66" s="248">
        <v>90.1</v>
      </c>
      <c r="J66" s="248">
        <v>91.5</v>
      </c>
      <c r="K66" s="248">
        <v>84.5</v>
      </c>
      <c r="L66" s="248">
        <v>80.3</v>
      </c>
      <c r="M66" s="248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48">
        <v>73.1</v>
      </c>
      <c r="C67" s="248">
        <v>75.7</v>
      </c>
      <c r="D67" s="248">
        <v>78.1</v>
      </c>
      <c r="E67" s="248">
        <v>80.8</v>
      </c>
      <c r="F67" s="248">
        <v>74.5</v>
      </c>
      <c r="G67" s="248">
        <v>81.3</v>
      </c>
      <c r="H67" s="248">
        <v>84.2</v>
      </c>
      <c r="I67" s="248">
        <v>85.2</v>
      </c>
      <c r="J67" s="248">
        <v>88.5</v>
      </c>
      <c r="K67" s="248">
        <v>87.1</v>
      </c>
      <c r="L67" s="248">
        <v>87.6</v>
      </c>
      <c r="M67" s="248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48">
        <v>83.9</v>
      </c>
      <c r="C68" s="248">
        <v>91.2</v>
      </c>
      <c r="D68" s="248">
        <v>100</v>
      </c>
      <c r="E68" s="248">
        <v>96.4</v>
      </c>
      <c r="F68" s="248">
        <v>86.6</v>
      </c>
      <c r="G68" s="248">
        <v>91.1</v>
      </c>
      <c r="H68" s="248">
        <v>92</v>
      </c>
      <c r="I68" s="248">
        <v>92.1</v>
      </c>
      <c r="J68" s="248">
        <v>91.1</v>
      </c>
      <c r="K68" s="248">
        <v>86.7</v>
      </c>
      <c r="L68" s="248">
        <v>86.1</v>
      </c>
      <c r="M68" s="248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48">
        <v>75.1</v>
      </c>
      <c r="C69" s="248">
        <v>82.1</v>
      </c>
      <c r="D69" s="248">
        <v>96.7</v>
      </c>
      <c r="E69" s="248">
        <v>87.7</v>
      </c>
      <c r="F69" s="248">
        <v>86.9</v>
      </c>
      <c r="G69" s="248">
        <v>86.2</v>
      </c>
      <c r="H69" s="248">
        <v>84.7</v>
      </c>
      <c r="I69" s="248">
        <v>81.4</v>
      </c>
      <c r="J69" s="248">
        <v>89</v>
      </c>
      <c r="K69" s="248">
        <v>88.7</v>
      </c>
      <c r="L69" s="248">
        <v>83.3</v>
      </c>
      <c r="M69" s="248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48">
        <v>79.3</v>
      </c>
      <c r="C70" s="248">
        <v>95</v>
      </c>
      <c r="D70" s="248">
        <v>86</v>
      </c>
      <c r="E70" s="248">
        <v>83.8</v>
      </c>
      <c r="F70" s="248">
        <v>75.7</v>
      </c>
      <c r="G70" s="248">
        <v>83.4</v>
      </c>
      <c r="H70" s="248">
        <v>91.3</v>
      </c>
      <c r="I70" s="248">
        <v>86.7</v>
      </c>
      <c r="J70" s="248"/>
      <c r="K70" s="248"/>
      <c r="L70" s="248"/>
      <c r="M70" s="24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4"/>
      <c r="C72" s="254"/>
      <c r="D72" s="254"/>
      <c r="E72" s="254"/>
      <c r="F72" s="254"/>
      <c r="G72" s="258"/>
      <c r="H72" s="254"/>
      <c r="I72" s="254"/>
      <c r="J72" s="254"/>
      <c r="K72" s="254"/>
      <c r="L72" s="254"/>
      <c r="M72" s="25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5" customWidth="1"/>
    <col min="25" max="26" width="7.625" style="0" customWidth="1"/>
  </cols>
  <sheetData>
    <row r="1" spans="1:29" ht="13.5">
      <c r="A1" s="25"/>
      <c r="B1" s="259"/>
      <c r="C1" s="242"/>
      <c r="D1" s="242"/>
      <c r="E1" s="242"/>
      <c r="F1" s="242"/>
      <c r="G1" s="242"/>
      <c r="H1" s="242"/>
      <c r="I1" s="24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2"/>
      <c r="C2" s="242"/>
      <c r="D2" s="242"/>
      <c r="E2" s="242"/>
      <c r="F2" s="242"/>
      <c r="G2" s="242"/>
      <c r="H2" s="242"/>
      <c r="I2" s="242"/>
      <c r="J2" s="1"/>
      <c r="L2" s="66"/>
      <c r="M2" s="260"/>
      <c r="N2" s="66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"/>
      <c r="AB2" s="1"/>
      <c r="AC2" s="1"/>
    </row>
    <row r="3" spans="1:29" ht="13.5">
      <c r="A3" s="25"/>
      <c r="B3" s="242"/>
      <c r="C3" s="242"/>
      <c r="D3" s="242"/>
      <c r="E3" s="242"/>
      <c r="F3" s="242"/>
      <c r="G3" s="242"/>
      <c r="H3" s="242"/>
      <c r="I3" s="242"/>
      <c r="J3" s="1"/>
      <c r="L3" s="66"/>
      <c r="M3" s="260"/>
      <c r="N3" s="6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1"/>
      <c r="AB3" s="1"/>
      <c r="AC3" s="1"/>
    </row>
    <row r="4" spans="1:29" ht="13.5">
      <c r="A4" s="25"/>
      <c r="B4" s="242"/>
      <c r="C4" s="242"/>
      <c r="D4" s="242"/>
      <c r="E4" s="242"/>
      <c r="F4" s="242"/>
      <c r="G4" s="242"/>
      <c r="H4" s="242"/>
      <c r="I4" s="242"/>
      <c r="J4" s="1"/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</row>
    <row r="5" spans="1:29" ht="13.5">
      <c r="A5" s="25"/>
      <c r="B5" s="242"/>
      <c r="C5" s="242"/>
      <c r="D5" s="242"/>
      <c r="E5" s="242"/>
      <c r="F5" s="242"/>
      <c r="G5" s="242"/>
      <c r="H5" s="242"/>
      <c r="I5" s="242"/>
      <c r="J5" s="1"/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</row>
    <row r="6" spans="10:29" ht="13.5">
      <c r="J6" s="1"/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</row>
    <row r="7" spans="10:23" ht="13.5">
      <c r="J7" s="1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7">
        <v>15.5</v>
      </c>
      <c r="C19" s="257">
        <v>17.7</v>
      </c>
      <c r="D19" s="257">
        <v>19.2</v>
      </c>
      <c r="E19" s="257">
        <v>19.4</v>
      </c>
      <c r="F19" s="257">
        <v>18.4</v>
      </c>
      <c r="G19" s="257">
        <v>18.2</v>
      </c>
      <c r="H19" s="257">
        <v>16.7</v>
      </c>
      <c r="I19" s="257">
        <v>17.2</v>
      </c>
      <c r="J19" s="257">
        <v>15.8</v>
      </c>
      <c r="K19" s="257">
        <v>18.6</v>
      </c>
      <c r="L19" s="257">
        <v>16.7</v>
      </c>
      <c r="M19" s="257">
        <v>16.5</v>
      </c>
    </row>
    <row r="20" spans="1:13" ht="10.5" customHeight="1">
      <c r="A20" s="10" t="s">
        <v>211</v>
      </c>
      <c r="B20" s="257">
        <v>15.9</v>
      </c>
      <c r="C20" s="257">
        <v>14.3</v>
      </c>
      <c r="D20" s="257">
        <v>15.2</v>
      </c>
      <c r="E20" s="257">
        <v>18.6</v>
      </c>
      <c r="F20" s="257">
        <v>17.4</v>
      </c>
      <c r="G20" s="257">
        <v>15.7</v>
      </c>
      <c r="H20" s="257">
        <v>15.4</v>
      </c>
      <c r="I20" s="257">
        <v>16</v>
      </c>
      <c r="J20" s="257">
        <v>16.5</v>
      </c>
      <c r="K20" s="257">
        <v>15</v>
      </c>
      <c r="L20" s="257">
        <v>14.9</v>
      </c>
      <c r="M20" s="257">
        <v>16.9</v>
      </c>
    </row>
    <row r="21" spans="1:13" ht="10.5" customHeight="1">
      <c r="A21" s="10" t="s">
        <v>223</v>
      </c>
      <c r="B21" s="257">
        <v>14.7</v>
      </c>
      <c r="C21" s="257">
        <v>15.2</v>
      </c>
      <c r="D21" s="257">
        <v>16.7</v>
      </c>
      <c r="E21" s="257">
        <v>15.9</v>
      </c>
      <c r="F21" s="257">
        <v>16.3</v>
      </c>
      <c r="G21" s="257">
        <v>16.4</v>
      </c>
      <c r="H21" s="257">
        <v>14.7</v>
      </c>
      <c r="I21" s="257">
        <v>16.5</v>
      </c>
      <c r="J21" s="257">
        <v>15.9</v>
      </c>
      <c r="K21" s="257">
        <v>18</v>
      </c>
      <c r="L21" s="257">
        <v>17.3</v>
      </c>
      <c r="M21" s="257">
        <v>15.7</v>
      </c>
    </row>
    <row r="22" spans="1:13" ht="10.5" customHeight="1">
      <c r="A22" s="10" t="s">
        <v>195</v>
      </c>
      <c r="B22" s="257">
        <v>15.3</v>
      </c>
      <c r="C22" s="257">
        <v>16</v>
      </c>
      <c r="D22" s="257">
        <v>17.8</v>
      </c>
      <c r="E22" s="257">
        <v>16.9</v>
      </c>
      <c r="F22" s="257">
        <v>18.4</v>
      </c>
      <c r="G22" s="257">
        <v>17.6</v>
      </c>
      <c r="H22" s="257">
        <v>15.3</v>
      </c>
      <c r="I22" s="257">
        <v>15.4</v>
      </c>
      <c r="J22" s="257">
        <v>16.9</v>
      </c>
      <c r="K22" s="257">
        <v>17.3</v>
      </c>
      <c r="L22" s="257">
        <v>17.1</v>
      </c>
      <c r="M22" s="257">
        <v>17.5</v>
      </c>
    </row>
    <row r="23" spans="1:13" ht="10.5" customHeight="1">
      <c r="A23" s="10" t="s">
        <v>209</v>
      </c>
      <c r="B23" s="257">
        <v>15.8</v>
      </c>
      <c r="C23" s="257">
        <v>15.4</v>
      </c>
      <c r="D23" s="257">
        <v>15</v>
      </c>
      <c r="E23" s="257">
        <v>17.1</v>
      </c>
      <c r="F23" s="257">
        <v>15.4</v>
      </c>
      <c r="G23" s="257">
        <v>15.7</v>
      </c>
      <c r="H23" s="257">
        <v>16.6</v>
      </c>
      <c r="I23" s="257">
        <v>14.1</v>
      </c>
      <c r="J23" s="257"/>
      <c r="K23" s="257"/>
      <c r="L23" s="257"/>
      <c r="M23" s="25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7">
        <v>25.3</v>
      </c>
      <c r="C43" s="257">
        <v>26.5</v>
      </c>
      <c r="D43" s="257">
        <v>25.8</v>
      </c>
      <c r="E43" s="257">
        <v>26.4</v>
      </c>
      <c r="F43" s="257">
        <v>28.1</v>
      </c>
      <c r="G43" s="257">
        <v>27.7</v>
      </c>
      <c r="H43" s="257">
        <v>26.5</v>
      </c>
      <c r="I43" s="257">
        <v>27.3</v>
      </c>
      <c r="J43" s="257">
        <v>24.8</v>
      </c>
      <c r="K43" s="257">
        <v>26.9</v>
      </c>
      <c r="L43" s="257">
        <v>26</v>
      </c>
      <c r="M43" s="257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7">
        <v>26.9</v>
      </c>
      <c r="C44" s="257">
        <v>26.5</v>
      </c>
      <c r="D44" s="257">
        <v>23.4</v>
      </c>
      <c r="E44" s="257">
        <v>26.7</v>
      </c>
      <c r="F44" s="257">
        <v>28.9</v>
      </c>
      <c r="G44" s="257">
        <v>26.9</v>
      </c>
      <c r="H44" s="257">
        <v>26.2</v>
      </c>
      <c r="I44" s="257">
        <v>27.1</v>
      </c>
      <c r="J44" s="257">
        <v>27.7</v>
      </c>
      <c r="K44" s="257">
        <v>26.9</v>
      </c>
      <c r="L44" s="257">
        <v>25.5</v>
      </c>
      <c r="M44" s="257">
        <v>26.2</v>
      </c>
      <c r="N44" s="66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7">
        <v>25.9</v>
      </c>
      <c r="C45" s="257">
        <v>26.8</v>
      </c>
      <c r="D45" s="257">
        <v>27.1</v>
      </c>
      <c r="E45" s="257">
        <v>27</v>
      </c>
      <c r="F45" s="257">
        <v>28</v>
      </c>
      <c r="G45" s="257">
        <v>27.8</v>
      </c>
      <c r="H45" s="257">
        <v>26.4</v>
      </c>
      <c r="I45" s="257">
        <v>26.9</v>
      </c>
      <c r="J45" s="257">
        <v>27.1</v>
      </c>
      <c r="K45" s="257">
        <v>27.4</v>
      </c>
      <c r="L45" s="257">
        <v>27.2</v>
      </c>
      <c r="M45" s="257">
        <v>26.8</v>
      </c>
      <c r="N45" s="66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7">
        <v>27.3</v>
      </c>
      <c r="C46" s="257">
        <v>27.4</v>
      </c>
      <c r="D46" s="257">
        <v>27.8</v>
      </c>
      <c r="E46" s="257">
        <v>27.4</v>
      </c>
      <c r="F46" s="257">
        <v>28.1</v>
      </c>
      <c r="G46" s="257">
        <v>28.2</v>
      </c>
      <c r="H46" s="257">
        <v>27.3</v>
      </c>
      <c r="I46" s="257">
        <v>26.7</v>
      </c>
      <c r="J46" s="257">
        <v>27.2</v>
      </c>
      <c r="K46" s="257">
        <v>27</v>
      </c>
      <c r="L46" s="257">
        <v>27.3</v>
      </c>
      <c r="M46" s="257">
        <v>28</v>
      </c>
      <c r="N46" s="66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7">
        <v>29.2</v>
      </c>
      <c r="C47" s="257">
        <v>27.7</v>
      </c>
      <c r="D47" s="257">
        <v>25.7</v>
      </c>
      <c r="E47" s="257">
        <v>25.8</v>
      </c>
      <c r="F47" s="257">
        <v>25.9</v>
      </c>
      <c r="G47" s="257">
        <v>27.1</v>
      </c>
      <c r="H47" s="257">
        <v>26.4</v>
      </c>
      <c r="I47" s="257">
        <v>26.5</v>
      </c>
      <c r="J47" s="257"/>
      <c r="K47" s="257"/>
      <c r="L47" s="257"/>
      <c r="M47" s="257"/>
      <c r="N47" s="66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48">
        <v>61.1</v>
      </c>
      <c r="C71" s="248">
        <v>65.9</v>
      </c>
      <c r="D71" s="248">
        <v>74.7</v>
      </c>
      <c r="E71" s="248">
        <v>73.1</v>
      </c>
      <c r="F71" s="248">
        <v>64.6</v>
      </c>
      <c r="G71" s="248">
        <v>66</v>
      </c>
      <c r="H71" s="248">
        <v>64.1</v>
      </c>
      <c r="I71" s="248">
        <v>62.5</v>
      </c>
      <c r="J71" s="248">
        <v>65.2</v>
      </c>
      <c r="K71" s="248">
        <v>67.9</v>
      </c>
      <c r="L71" s="248">
        <v>64.9</v>
      </c>
      <c r="M71" s="248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48">
        <v>58.4</v>
      </c>
      <c r="C72" s="248">
        <v>54.2</v>
      </c>
      <c r="D72" s="248">
        <v>66.9</v>
      </c>
      <c r="E72" s="248">
        <v>67.7</v>
      </c>
      <c r="F72" s="248">
        <v>58.6</v>
      </c>
      <c r="G72" s="248">
        <v>59.8</v>
      </c>
      <c r="H72" s="248">
        <v>59.2</v>
      </c>
      <c r="I72" s="248">
        <v>58.5</v>
      </c>
      <c r="J72" s="248">
        <v>59.1</v>
      </c>
      <c r="K72" s="248">
        <v>56.2</v>
      </c>
      <c r="L72" s="248">
        <v>59.6</v>
      </c>
      <c r="M72" s="248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48">
        <v>56.9</v>
      </c>
      <c r="C73" s="248">
        <v>55.9</v>
      </c>
      <c r="D73" s="248">
        <v>61.4</v>
      </c>
      <c r="E73" s="248">
        <v>59.1</v>
      </c>
      <c r="F73" s="248">
        <v>57.4</v>
      </c>
      <c r="G73" s="248">
        <v>59</v>
      </c>
      <c r="H73" s="248">
        <v>56.7</v>
      </c>
      <c r="I73" s="248">
        <v>61</v>
      </c>
      <c r="J73" s="248">
        <v>58.2</v>
      </c>
      <c r="K73" s="248">
        <v>65.4</v>
      </c>
      <c r="L73" s="248">
        <v>63.6</v>
      </c>
      <c r="M73" s="248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48">
        <v>55.7</v>
      </c>
      <c r="C74" s="248">
        <v>58.1</v>
      </c>
      <c r="D74" s="248">
        <v>63.8</v>
      </c>
      <c r="E74" s="248">
        <v>61.8</v>
      </c>
      <c r="F74" s="248">
        <v>65.1</v>
      </c>
      <c r="G74" s="248">
        <v>62.4</v>
      </c>
      <c r="H74" s="248">
        <v>56.7</v>
      </c>
      <c r="I74" s="248">
        <v>58</v>
      </c>
      <c r="J74" s="248">
        <v>61.8</v>
      </c>
      <c r="K74" s="248">
        <v>64.1</v>
      </c>
      <c r="L74" s="248">
        <v>62.6</v>
      </c>
      <c r="M74" s="248">
        <v>62.1</v>
      </c>
    </row>
    <row r="75" spans="1:13" ht="10.5" customHeight="1">
      <c r="A75" s="10" t="s">
        <v>209</v>
      </c>
      <c r="B75" s="248">
        <v>53.4</v>
      </c>
      <c r="C75" s="248">
        <v>56.8</v>
      </c>
      <c r="D75" s="248">
        <v>60.1</v>
      </c>
      <c r="E75" s="248">
        <v>66.3</v>
      </c>
      <c r="F75" s="248">
        <v>59.5</v>
      </c>
      <c r="G75" s="248">
        <v>56.9</v>
      </c>
      <c r="H75" s="248">
        <v>63.3</v>
      </c>
      <c r="I75" s="248">
        <v>53.2</v>
      </c>
      <c r="J75" s="248"/>
      <c r="K75" s="248"/>
      <c r="L75" s="248"/>
      <c r="M75" s="248"/>
    </row>
    <row r="76" spans="2:13" ht="9.75" customHeight="1">
      <c r="B76" s="254"/>
      <c r="C76" s="254"/>
      <c r="D76" s="254"/>
      <c r="E76" s="254"/>
      <c r="F76" s="254"/>
      <c r="G76" s="254"/>
      <c r="H76" s="254"/>
      <c r="I76" s="254"/>
      <c r="J76" s="254"/>
      <c r="K76" s="252"/>
      <c r="L76" s="254"/>
      <c r="M76" s="25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0"/>
      <c r="N7" s="6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0"/>
      <c r="N8" s="66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"/>
    </row>
    <row r="10" spans="12:27" ht="9.75" customHeight="1">
      <c r="L10" s="66"/>
      <c r="M10" s="66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1"/>
    </row>
    <row r="11" spans="12:27" ht="9.75" customHeight="1">
      <c r="L11" s="66"/>
      <c r="M11" s="66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1"/>
    </row>
    <row r="12" spans="12:27" ht="9.75" customHeight="1">
      <c r="L12" s="66"/>
      <c r="M12" s="66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"/>
    </row>
    <row r="13" spans="12:27" ht="9.75" customHeight="1">
      <c r="L13" s="66"/>
      <c r="M13" s="6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0"/>
      <c r="AA15" s="1"/>
    </row>
    <row r="16" spans="12:27" ht="9.75" customHeight="1">
      <c r="L16" s="66"/>
      <c r="M16" s="260"/>
      <c r="AA16" s="1"/>
    </row>
    <row r="17" spans="12:27" ht="9.75" customHeight="1">
      <c r="L17" s="66"/>
      <c r="M17" s="260"/>
      <c r="AA17" s="1"/>
    </row>
    <row r="18" spans="12:27" ht="9.75" customHeight="1">
      <c r="L18" s="66"/>
      <c r="M18" s="260"/>
      <c r="AA18" s="1"/>
    </row>
    <row r="19" spans="12:27" ht="9.75" customHeight="1">
      <c r="L19" s="66"/>
      <c r="M19" s="26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7">
        <v>23.6</v>
      </c>
      <c r="C25" s="257">
        <v>22.3</v>
      </c>
      <c r="D25" s="257">
        <v>28.3</v>
      </c>
      <c r="E25" s="257">
        <v>28.3</v>
      </c>
      <c r="F25" s="257">
        <v>24.1</v>
      </c>
      <c r="G25" s="257">
        <v>26.1</v>
      </c>
      <c r="H25" s="257">
        <v>24.3</v>
      </c>
      <c r="I25" s="257">
        <v>26.1</v>
      </c>
      <c r="J25" s="257">
        <v>23.3</v>
      </c>
      <c r="K25" s="257">
        <v>22.2</v>
      </c>
      <c r="L25" s="257">
        <v>24.7</v>
      </c>
      <c r="M25" s="257">
        <v>24.2</v>
      </c>
      <c r="AA25" s="1"/>
    </row>
    <row r="26" spans="1:27" ht="10.5" customHeight="1">
      <c r="A26" s="10" t="s">
        <v>225</v>
      </c>
      <c r="B26" s="257">
        <v>21.2</v>
      </c>
      <c r="C26" s="257">
        <v>23.6</v>
      </c>
      <c r="D26" s="257">
        <v>23.5</v>
      </c>
      <c r="E26" s="257">
        <v>25.2</v>
      </c>
      <c r="F26" s="257">
        <v>24.6</v>
      </c>
      <c r="G26" s="257">
        <v>28.3</v>
      </c>
      <c r="H26" s="257">
        <v>24.6</v>
      </c>
      <c r="I26" s="257">
        <v>23.4</v>
      </c>
      <c r="J26" s="257">
        <v>22.5</v>
      </c>
      <c r="K26" s="257">
        <v>23.1</v>
      </c>
      <c r="L26" s="257">
        <v>20.9</v>
      </c>
      <c r="M26" s="257">
        <v>20.6</v>
      </c>
      <c r="AA26" s="1"/>
    </row>
    <row r="27" spans="1:27" ht="10.5" customHeight="1">
      <c r="A27" s="10" t="s">
        <v>223</v>
      </c>
      <c r="B27" s="257">
        <v>18.7</v>
      </c>
      <c r="C27" s="257">
        <v>19.2</v>
      </c>
      <c r="D27" s="257">
        <v>23.7</v>
      </c>
      <c r="E27" s="257">
        <v>22.6</v>
      </c>
      <c r="F27" s="257">
        <v>25.9</v>
      </c>
      <c r="G27" s="257">
        <v>24</v>
      </c>
      <c r="H27" s="257">
        <v>23.8</v>
      </c>
      <c r="I27" s="257">
        <v>23</v>
      </c>
      <c r="J27" s="257">
        <v>21.8</v>
      </c>
      <c r="K27" s="257">
        <v>19.6</v>
      </c>
      <c r="L27" s="257">
        <v>19.1</v>
      </c>
      <c r="M27" s="257">
        <v>18.8</v>
      </c>
      <c r="AA27" s="1"/>
    </row>
    <row r="28" spans="1:27" ht="10.5" customHeight="1">
      <c r="A28" s="10" t="s">
        <v>195</v>
      </c>
      <c r="B28" s="257">
        <v>21.2</v>
      </c>
      <c r="C28" s="257">
        <v>18.2</v>
      </c>
      <c r="D28" s="257">
        <v>21.8</v>
      </c>
      <c r="E28" s="257">
        <v>21.3</v>
      </c>
      <c r="F28" s="257">
        <v>21.8</v>
      </c>
      <c r="G28" s="257">
        <v>22.4</v>
      </c>
      <c r="H28" s="257">
        <v>24.4</v>
      </c>
      <c r="I28" s="257">
        <v>20.7</v>
      </c>
      <c r="J28" s="257">
        <v>17.6</v>
      </c>
      <c r="K28" s="257">
        <v>21</v>
      </c>
      <c r="L28" s="257">
        <v>22</v>
      </c>
      <c r="M28" s="257">
        <v>20.3</v>
      </c>
      <c r="AA28" s="1"/>
    </row>
    <row r="29" spans="1:27" ht="10.5" customHeight="1">
      <c r="A29" s="10" t="s">
        <v>209</v>
      </c>
      <c r="B29" s="257">
        <v>18.4</v>
      </c>
      <c r="C29" s="257">
        <v>19.4</v>
      </c>
      <c r="D29" s="257">
        <v>19.4</v>
      </c>
      <c r="E29" s="257">
        <v>24.5</v>
      </c>
      <c r="F29" s="257">
        <v>21</v>
      </c>
      <c r="G29" s="257">
        <v>21.8</v>
      </c>
      <c r="H29" s="257">
        <v>24.5</v>
      </c>
      <c r="I29" s="257">
        <v>18.9</v>
      </c>
      <c r="J29" s="257"/>
      <c r="K29" s="257"/>
      <c r="L29" s="257"/>
      <c r="M29" s="257"/>
      <c r="AA29" s="1"/>
    </row>
    <row r="30" ht="9.75" customHeight="1">
      <c r="AA30" s="1"/>
    </row>
    <row r="31" spans="14:27" ht="9.75" customHeight="1"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7">
        <v>41.2</v>
      </c>
      <c r="C54" s="257">
        <v>41.2</v>
      </c>
      <c r="D54" s="257">
        <v>42.5</v>
      </c>
      <c r="E54" s="257">
        <v>43.5</v>
      </c>
      <c r="F54" s="257">
        <v>40</v>
      </c>
      <c r="G54" s="257">
        <v>41.2</v>
      </c>
      <c r="H54" s="257">
        <v>38.6</v>
      </c>
      <c r="I54" s="257">
        <v>41.3</v>
      </c>
      <c r="J54" s="257">
        <v>40.3</v>
      </c>
      <c r="K54" s="257">
        <v>39.7</v>
      </c>
      <c r="L54" s="257">
        <v>41.3</v>
      </c>
      <c r="M54" s="257">
        <v>39.7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7">
        <v>42</v>
      </c>
      <c r="C55" s="257">
        <v>43.4</v>
      </c>
      <c r="D55" s="257">
        <v>41</v>
      </c>
      <c r="E55" s="257">
        <v>40.6</v>
      </c>
      <c r="F55" s="257">
        <v>41.4</v>
      </c>
      <c r="G55" s="257">
        <v>43.6</v>
      </c>
      <c r="H55" s="257">
        <v>41.6</v>
      </c>
      <c r="I55" s="257">
        <v>41.2</v>
      </c>
      <c r="J55" s="257">
        <v>40.8</v>
      </c>
      <c r="K55" s="257">
        <v>41.1</v>
      </c>
      <c r="L55" s="257">
        <v>38.8</v>
      </c>
      <c r="M55" s="257">
        <v>37.3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7">
        <v>38.5</v>
      </c>
      <c r="C56" s="257">
        <v>37.5</v>
      </c>
      <c r="D56" s="257">
        <v>37.8</v>
      </c>
      <c r="E56" s="257">
        <v>36.3</v>
      </c>
      <c r="F56" s="257">
        <v>38.6</v>
      </c>
      <c r="G56" s="257">
        <v>38.7</v>
      </c>
      <c r="H56" s="257">
        <v>38.3</v>
      </c>
      <c r="I56" s="257">
        <v>38.3</v>
      </c>
      <c r="J56" s="257">
        <v>37.8</v>
      </c>
      <c r="K56" s="257">
        <v>37.3</v>
      </c>
      <c r="L56" s="257">
        <v>35.4</v>
      </c>
      <c r="M56" s="257">
        <v>32.8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7">
        <v>36.2</v>
      </c>
      <c r="C57" s="257">
        <v>36.5</v>
      </c>
      <c r="D57" s="257">
        <v>36.5</v>
      </c>
      <c r="E57" s="257">
        <v>36.3</v>
      </c>
      <c r="F57" s="257">
        <v>37.5</v>
      </c>
      <c r="G57" s="257">
        <v>37.7</v>
      </c>
      <c r="H57" s="257">
        <v>38.7</v>
      </c>
      <c r="I57" s="257">
        <v>37.1</v>
      </c>
      <c r="J57" s="257">
        <v>34.8</v>
      </c>
      <c r="K57" s="257">
        <v>35.1</v>
      </c>
      <c r="L57" s="257">
        <v>36.2</v>
      </c>
      <c r="M57" s="257">
        <v>35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7">
        <v>34.7</v>
      </c>
      <c r="C58" s="257">
        <v>34.4</v>
      </c>
      <c r="D58" s="257">
        <v>33.5</v>
      </c>
      <c r="E58" s="257">
        <v>36.6</v>
      </c>
      <c r="F58" s="257">
        <v>38</v>
      </c>
      <c r="G58" s="257">
        <v>38.1</v>
      </c>
      <c r="H58" s="257">
        <v>39.3</v>
      </c>
      <c r="I58" s="257">
        <v>38.5</v>
      </c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1"/>
    </row>
    <row r="66" spans="14:26" ht="9.75" customHeight="1"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4:26" ht="9.75" customHeight="1"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4:26" ht="9.75" customHeight="1"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4:26" ht="9.75" customHeight="1"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8">
        <v>55.9</v>
      </c>
      <c r="C84" s="248">
        <v>54.1</v>
      </c>
      <c r="D84" s="248">
        <v>66.1</v>
      </c>
      <c r="E84" s="248">
        <v>64.6</v>
      </c>
      <c r="F84" s="248">
        <v>61.8</v>
      </c>
      <c r="G84" s="248">
        <v>62.8</v>
      </c>
      <c r="H84" s="248">
        <v>64.1</v>
      </c>
      <c r="I84" s="248">
        <v>62</v>
      </c>
      <c r="J84" s="248">
        <v>58.1</v>
      </c>
      <c r="K84" s="248">
        <v>56.3</v>
      </c>
      <c r="L84" s="248">
        <v>59.1</v>
      </c>
      <c r="M84" s="248">
        <v>61.9</v>
      </c>
    </row>
    <row r="85" spans="1:13" ht="10.5" customHeight="1">
      <c r="A85" s="10" t="s">
        <v>225</v>
      </c>
      <c r="B85" s="248">
        <v>49.2</v>
      </c>
      <c r="C85" s="248">
        <v>53.5</v>
      </c>
      <c r="D85" s="248">
        <v>58.5</v>
      </c>
      <c r="E85" s="248">
        <v>62.2</v>
      </c>
      <c r="F85" s="248">
        <v>59.1</v>
      </c>
      <c r="G85" s="248">
        <v>63.9</v>
      </c>
      <c r="H85" s="248">
        <v>60.1</v>
      </c>
      <c r="I85" s="248">
        <v>57</v>
      </c>
      <c r="J85" s="248">
        <v>55.5</v>
      </c>
      <c r="K85" s="248">
        <v>56</v>
      </c>
      <c r="L85" s="248">
        <v>55.2</v>
      </c>
      <c r="M85" s="248">
        <v>55.9</v>
      </c>
    </row>
    <row r="86" spans="1:13" ht="10.5" customHeight="1">
      <c r="A86" s="10" t="s">
        <v>223</v>
      </c>
      <c r="B86" s="248">
        <v>47.8</v>
      </c>
      <c r="C86" s="248">
        <v>51.7</v>
      </c>
      <c r="D86" s="248">
        <v>62.5</v>
      </c>
      <c r="E86" s="248">
        <v>63.1</v>
      </c>
      <c r="F86" s="248">
        <v>66.1</v>
      </c>
      <c r="G86" s="248">
        <v>62</v>
      </c>
      <c r="H86" s="248">
        <v>62.3</v>
      </c>
      <c r="I86" s="248">
        <v>60</v>
      </c>
      <c r="J86" s="248">
        <v>57.9</v>
      </c>
      <c r="K86" s="248">
        <v>52.7</v>
      </c>
      <c r="L86" s="248">
        <v>55.1</v>
      </c>
      <c r="M86" s="248">
        <v>59</v>
      </c>
    </row>
    <row r="87" spans="1:13" ht="10.5" customHeight="1">
      <c r="A87" s="10" t="s">
        <v>195</v>
      </c>
      <c r="B87" s="248">
        <v>56.4</v>
      </c>
      <c r="C87" s="248">
        <v>49.6</v>
      </c>
      <c r="D87" s="248">
        <v>59.8</v>
      </c>
      <c r="E87" s="248">
        <v>58.8</v>
      </c>
      <c r="F87" s="248">
        <v>57.5</v>
      </c>
      <c r="G87" s="248">
        <v>59.3</v>
      </c>
      <c r="H87" s="248">
        <v>62.6</v>
      </c>
      <c r="I87" s="248">
        <v>56.9</v>
      </c>
      <c r="J87" s="248">
        <v>52.1</v>
      </c>
      <c r="K87" s="248">
        <v>59.6</v>
      </c>
      <c r="L87" s="248">
        <v>60.1</v>
      </c>
      <c r="M87" s="248">
        <v>58.7</v>
      </c>
    </row>
    <row r="88" spans="1:13" ht="10.5" customHeight="1">
      <c r="A88" s="10" t="s">
        <v>209</v>
      </c>
      <c r="B88" s="248">
        <v>53.3</v>
      </c>
      <c r="C88" s="248">
        <v>56.6</v>
      </c>
      <c r="D88" s="248">
        <v>58.4</v>
      </c>
      <c r="E88" s="248">
        <v>65.3</v>
      </c>
      <c r="F88" s="248">
        <v>54.6</v>
      </c>
      <c r="G88" s="248">
        <v>57.2</v>
      </c>
      <c r="H88" s="248">
        <v>61.6</v>
      </c>
      <c r="I88" s="248">
        <v>49.6</v>
      </c>
      <c r="J88" s="248"/>
      <c r="K88" s="248"/>
      <c r="L88" s="248"/>
      <c r="M88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2">
        <v>51.15</v>
      </c>
      <c r="C25" s="262">
        <v>68.9</v>
      </c>
      <c r="D25" s="262">
        <v>62.27</v>
      </c>
      <c r="E25" s="262">
        <v>88.58</v>
      </c>
      <c r="F25" s="262">
        <v>84.28</v>
      </c>
      <c r="G25" s="262">
        <v>92.26</v>
      </c>
      <c r="H25" s="262">
        <v>94.4</v>
      </c>
      <c r="I25" s="262">
        <v>63.79</v>
      </c>
      <c r="J25" s="262">
        <v>53.5</v>
      </c>
      <c r="K25" s="262">
        <v>55.3</v>
      </c>
      <c r="L25" s="262">
        <v>58.2</v>
      </c>
      <c r="M25" s="262">
        <v>57.6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</row>
    <row r="26" spans="1:29" ht="10.5" customHeight="1">
      <c r="A26" s="10" t="s">
        <v>225</v>
      </c>
      <c r="B26" s="262">
        <v>49.9</v>
      </c>
      <c r="C26" s="262">
        <v>54.11</v>
      </c>
      <c r="D26" s="262">
        <v>67.08</v>
      </c>
      <c r="E26" s="262">
        <v>88</v>
      </c>
      <c r="F26" s="262">
        <v>85.9</v>
      </c>
      <c r="G26" s="262">
        <v>102</v>
      </c>
      <c r="H26" s="262">
        <v>94.1</v>
      </c>
      <c r="I26" s="262">
        <v>60.2</v>
      </c>
      <c r="J26" s="262">
        <v>64.4</v>
      </c>
      <c r="K26" s="262">
        <v>66.3</v>
      </c>
      <c r="L26" s="262">
        <v>54.9</v>
      </c>
      <c r="M26" s="262">
        <v>57.7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</row>
    <row r="27" spans="1:29" ht="10.5" customHeight="1">
      <c r="A27" s="10" t="s">
        <v>223</v>
      </c>
      <c r="B27" s="262">
        <v>54.7</v>
      </c>
      <c r="C27" s="262">
        <v>51.8</v>
      </c>
      <c r="D27" s="262">
        <v>58.3</v>
      </c>
      <c r="E27" s="262">
        <v>73.8</v>
      </c>
      <c r="F27" s="262">
        <v>61.7</v>
      </c>
      <c r="G27" s="262">
        <v>76.3</v>
      </c>
      <c r="H27" s="262">
        <v>56.1</v>
      </c>
      <c r="I27" s="262">
        <v>39.5</v>
      </c>
      <c r="J27" s="262">
        <v>43.6</v>
      </c>
      <c r="K27" s="262">
        <v>50.9</v>
      </c>
      <c r="L27" s="262">
        <v>55.8</v>
      </c>
      <c r="M27" s="262">
        <v>46.8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</row>
    <row r="28" spans="1:29" ht="10.5" customHeight="1">
      <c r="A28" s="10" t="s">
        <v>195</v>
      </c>
      <c r="B28" s="262">
        <v>39.2</v>
      </c>
      <c r="C28" s="262">
        <v>41.6</v>
      </c>
      <c r="D28" s="262">
        <v>49.3</v>
      </c>
      <c r="E28" s="262">
        <v>70.8</v>
      </c>
      <c r="F28" s="262">
        <v>73.4</v>
      </c>
      <c r="G28" s="262">
        <v>75</v>
      </c>
      <c r="H28" s="262">
        <v>62</v>
      </c>
      <c r="I28" s="262">
        <v>37.5</v>
      </c>
      <c r="J28" s="262">
        <v>38.2</v>
      </c>
      <c r="K28" s="262">
        <v>45.6</v>
      </c>
      <c r="L28" s="262">
        <v>43.2</v>
      </c>
      <c r="M28" s="262">
        <v>41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</row>
    <row r="29" spans="1:29" ht="10.5" customHeight="1">
      <c r="A29" s="10" t="s">
        <v>209</v>
      </c>
      <c r="B29" s="262">
        <v>35.6</v>
      </c>
      <c r="C29" s="262">
        <v>51.2</v>
      </c>
      <c r="D29" s="262">
        <v>52.2</v>
      </c>
      <c r="E29" s="262">
        <v>73.5</v>
      </c>
      <c r="F29" s="262">
        <v>71.9</v>
      </c>
      <c r="G29" s="262">
        <v>77.5</v>
      </c>
      <c r="H29" s="262">
        <v>68.4</v>
      </c>
      <c r="I29" s="262">
        <v>45</v>
      </c>
      <c r="J29" s="262"/>
      <c r="K29" s="262"/>
      <c r="L29" s="262"/>
      <c r="M29" s="262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2">
        <v>49.5</v>
      </c>
      <c r="C54" s="262">
        <v>56.2</v>
      </c>
      <c r="D54" s="262">
        <v>40.2</v>
      </c>
      <c r="E54" s="262">
        <v>48.4</v>
      </c>
      <c r="F54" s="262">
        <v>50.4</v>
      </c>
      <c r="G54" s="262">
        <v>49.3</v>
      </c>
      <c r="H54" s="262">
        <v>42.2</v>
      </c>
      <c r="I54" s="262">
        <v>40.9</v>
      </c>
      <c r="J54" s="262">
        <v>40.2</v>
      </c>
      <c r="K54" s="262">
        <v>42.7</v>
      </c>
      <c r="L54" s="262">
        <v>47.2</v>
      </c>
      <c r="M54" s="262">
        <v>44.3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2">
        <v>45</v>
      </c>
      <c r="C55" s="262">
        <v>47.8</v>
      </c>
      <c r="D55" s="262">
        <v>46.3</v>
      </c>
      <c r="E55" s="262">
        <v>50.3</v>
      </c>
      <c r="F55" s="262">
        <v>50.1</v>
      </c>
      <c r="G55" s="262">
        <v>49.7</v>
      </c>
      <c r="H55" s="262">
        <v>45.6</v>
      </c>
      <c r="I55" s="262">
        <v>42.3</v>
      </c>
      <c r="J55" s="262">
        <v>42.1</v>
      </c>
      <c r="K55" s="262">
        <v>44.9</v>
      </c>
      <c r="L55" s="262">
        <v>47.2</v>
      </c>
      <c r="M55" s="262">
        <v>45.6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2">
        <v>48</v>
      </c>
      <c r="C56" s="262">
        <v>47.1</v>
      </c>
      <c r="D56" s="262">
        <v>45.7</v>
      </c>
      <c r="E56" s="262">
        <v>52.1</v>
      </c>
      <c r="F56" s="262">
        <v>51.4</v>
      </c>
      <c r="G56" s="262">
        <v>51.3</v>
      </c>
      <c r="H56" s="262">
        <v>44.1</v>
      </c>
      <c r="I56" s="262">
        <v>37.6</v>
      </c>
      <c r="J56" s="262">
        <v>34.4</v>
      </c>
      <c r="K56" s="262">
        <v>33.2</v>
      </c>
      <c r="L56" s="262">
        <v>41.8</v>
      </c>
      <c r="M56" s="262">
        <v>38.7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2">
        <v>36.7</v>
      </c>
      <c r="C57" s="262">
        <v>37.2</v>
      </c>
      <c r="D57" s="262">
        <v>34.8</v>
      </c>
      <c r="E57" s="262">
        <v>41.4</v>
      </c>
      <c r="F57" s="262">
        <v>41.9</v>
      </c>
      <c r="G57" s="262">
        <v>40.8</v>
      </c>
      <c r="H57" s="262">
        <v>41.3</v>
      </c>
      <c r="I57" s="262">
        <v>34.9</v>
      </c>
      <c r="J57" s="262">
        <v>34.6</v>
      </c>
      <c r="K57" s="262">
        <v>37</v>
      </c>
      <c r="L57" s="262">
        <v>37.4</v>
      </c>
      <c r="M57" s="262">
        <v>34.1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2">
        <v>34.6</v>
      </c>
      <c r="C58" s="262">
        <v>38.9</v>
      </c>
      <c r="D58" s="262">
        <v>33.8</v>
      </c>
      <c r="E58" s="262">
        <v>39.4</v>
      </c>
      <c r="F58" s="262">
        <v>40.4</v>
      </c>
      <c r="G58" s="262">
        <v>43</v>
      </c>
      <c r="H58" s="262">
        <v>32.5</v>
      </c>
      <c r="I58" s="262">
        <v>31.2</v>
      </c>
      <c r="J58" s="262"/>
      <c r="K58" s="262"/>
      <c r="L58" s="262"/>
      <c r="M58" s="262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9" spans="1:26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55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7">
        <v>8.993</v>
      </c>
      <c r="C25" s="257">
        <v>10.331</v>
      </c>
      <c r="D25" s="257">
        <v>13.174</v>
      </c>
      <c r="E25" s="257">
        <v>14.234</v>
      </c>
      <c r="F25" s="257">
        <v>13.038</v>
      </c>
      <c r="G25" s="257">
        <v>15.156</v>
      </c>
      <c r="H25" s="257">
        <v>15.007</v>
      </c>
      <c r="I25" s="257">
        <v>13.546</v>
      </c>
      <c r="J25" s="257">
        <v>12.824</v>
      </c>
      <c r="K25" s="257">
        <v>13.59</v>
      </c>
      <c r="L25" s="257">
        <v>12.953</v>
      </c>
      <c r="M25" s="257">
        <v>12.097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7">
        <v>9.502</v>
      </c>
      <c r="C26" s="257">
        <v>11.333</v>
      </c>
      <c r="D26" s="257">
        <v>13.779</v>
      </c>
      <c r="E26" s="257">
        <v>14.1</v>
      </c>
      <c r="F26" s="257">
        <v>15.6</v>
      </c>
      <c r="G26" s="257">
        <v>16.2</v>
      </c>
      <c r="H26" s="257">
        <v>15.5</v>
      </c>
      <c r="I26" s="257">
        <v>12.9</v>
      </c>
      <c r="J26" s="257">
        <v>13</v>
      </c>
      <c r="K26" s="257">
        <v>12.8</v>
      </c>
      <c r="L26" s="257">
        <v>13.9</v>
      </c>
      <c r="M26" s="257">
        <v>11.8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7">
        <v>8.7</v>
      </c>
      <c r="C27" s="257">
        <v>9.7</v>
      </c>
      <c r="D27" s="257">
        <v>12.1</v>
      </c>
      <c r="E27" s="257">
        <v>12.2</v>
      </c>
      <c r="F27" s="257">
        <v>11.3</v>
      </c>
      <c r="G27" s="257">
        <v>12.2</v>
      </c>
      <c r="H27" s="257">
        <v>11.7</v>
      </c>
      <c r="I27" s="257">
        <v>10.2</v>
      </c>
      <c r="J27" s="257">
        <v>11.8</v>
      </c>
      <c r="K27" s="257">
        <v>11</v>
      </c>
      <c r="L27" s="257">
        <v>12.1</v>
      </c>
      <c r="M27" s="257">
        <v>11.7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7">
        <v>9.8</v>
      </c>
      <c r="C28" s="257">
        <v>11.3</v>
      </c>
      <c r="D28" s="257">
        <v>13.8</v>
      </c>
      <c r="E28" s="257">
        <v>13.1</v>
      </c>
      <c r="F28" s="257">
        <v>14.3</v>
      </c>
      <c r="G28" s="257">
        <v>14.1</v>
      </c>
      <c r="H28" s="257">
        <v>12.3</v>
      </c>
      <c r="I28" s="257">
        <v>13</v>
      </c>
      <c r="J28" s="257">
        <v>13.2</v>
      </c>
      <c r="K28" s="257">
        <v>13</v>
      </c>
      <c r="L28" s="257">
        <v>12.4</v>
      </c>
      <c r="M28" s="257">
        <v>12.3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7">
        <v>9.1</v>
      </c>
      <c r="C29" s="257">
        <v>10.5</v>
      </c>
      <c r="D29" s="257">
        <v>13.7</v>
      </c>
      <c r="E29" s="257">
        <v>13.4</v>
      </c>
      <c r="F29" s="257">
        <v>13.6</v>
      </c>
      <c r="G29" s="257">
        <v>13.3</v>
      </c>
      <c r="H29" s="257">
        <v>15.1</v>
      </c>
      <c r="I29" s="257">
        <v>13.4</v>
      </c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3"/>
    </row>
    <row r="53" spans="1:48" s="254" customFormat="1" ht="10.5" customHeight="1">
      <c r="A53" s="15"/>
      <c r="B53" s="248" t="s">
        <v>124</v>
      </c>
      <c r="C53" s="248" t="s">
        <v>125</v>
      </c>
      <c r="D53" s="248" t="s">
        <v>126</v>
      </c>
      <c r="E53" s="248" t="s">
        <v>127</v>
      </c>
      <c r="F53" s="248" t="s">
        <v>128</v>
      </c>
      <c r="G53" s="248" t="s">
        <v>129</v>
      </c>
      <c r="H53" s="248" t="s">
        <v>130</v>
      </c>
      <c r="I53" s="248" t="s">
        <v>131</v>
      </c>
      <c r="J53" s="248" t="s">
        <v>132</v>
      </c>
      <c r="K53" s="248" t="s">
        <v>133</v>
      </c>
      <c r="L53" s="248" t="s">
        <v>134</v>
      </c>
      <c r="M53" s="248" t="s">
        <v>135</v>
      </c>
      <c r="N53" s="252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254" customFormat="1" ht="10.5" customHeight="1">
      <c r="A54" s="10" t="s">
        <v>224</v>
      </c>
      <c r="B54" s="257">
        <v>11.898</v>
      </c>
      <c r="C54" s="257">
        <v>11.8</v>
      </c>
      <c r="D54" s="257">
        <v>12.8</v>
      </c>
      <c r="E54" s="257">
        <v>12.3</v>
      </c>
      <c r="F54" s="257">
        <v>13.4</v>
      </c>
      <c r="G54" s="257">
        <v>13.6</v>
      </c>
      <c r="H54" s="257">
        <v>12.7</v>
      </c>
      <c r="I54" s="257">
        <v>13.4</v>
      </c>
      <c r="J54" s="257">
        <v>12.9</v>
      </c>
      <c r="K54" s="257">
        <v>14.5</v>
      </c>
      <c r="L54" s="257">
        <v>14.8</v>
      </c>
      <c r="M54" s="257">
        <v>13.4</v>
      </c>
      <c r="N54" s="252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254" customFormat="1" ht="10.5" customHeight="1">
      <c r="A55" s="10" t="s">
        <v>225</v>
      </c>
      <c r="B55" s="257">
        <v>12.017</v>
      </c>
      <c r="C55" s="257">
        <v>12.349</v>
      </c>
      <c r="D55" s="257">
        <v>13.055</v>
      </c>
      <c r="E55" s="257">
        <v>13</v>
      </c>
      <c r="F55" s="257">
        <v>13.8</v>
      </c>
      <c r="G55" s="257">
        <v>13.5</v>
      </c>
      <c r="H55" s="257">
        <v>13.5</v>
      </c>
      <c r="I55" s="257">
        <v>12.4</v>
      </c>
      <c r="J55" s="257">
        <v>11.8</v>
      </c>
      <c r="K55" s="257">
        <v>12.5</v>
      </c>
      <c r="L55" s="257">
        <v>12.6</v>
      </c>
      <c r="M55" s="257">
        <v>11.6</v>
      </c>
      <c r="N55" s="252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254" customFormat="1" ht="10.5" customHeight="1">
      <c r="A56" s="10" t="s">
        <v>223</v>
      </c>
      <c r="B56" s="257">
        <v>11</v>
      </c>
      <c r="C56" s="257">
        <v>11.6</v>
      </c>
      <c r="D56" s="257">
        <v>12</v>
      </c>
      <c r="E56" s="257">
        <v>12</v>
      </c>
      <c r="F56" s="257">
        <v>12.7</v>
      </c>
      <c r="G56" s="257">
        <v>12.6</v>
      </c>
      <c r="H56" s="257">
        <v>11.5</v>
      </c>
      <c r="I56" s="257">
        <v>10.7</v>
      </c>
      <c r="J56" s="257">
        <v>11.1</v>
      </c>
      <c r="K56" s="257">
        <v>11.1</v>
      </c>
      <c r="L56" s="257">
        <v>10.9</v>
      </c>
      <c r="M56" s="257">
        <v>9.9</v>
      </c>
      <c r="N56" s="252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27" s="254" customFormat="1" ht="10.5" customHeight="1">
      <c r="A57" s="10" t="s">
        <v>195</v>
      </c>
      <c r="B57" s="257">
        <v>10.7</v>
      </c>
      <c r="C57" s="257">
        <v>11.4</v>
      </c>
      <c r="D57" s="257">
        <v>12.2</v>
      </c>
      <c r="E57" s="257">
        <v>12</v>
      </c>
      <c r="F57" s="257">
        <v>13</v>
      </c>
      <c r="G57" s="257">
        <v>13.2</v>
      </c>
      <c r="H57" s="257">
        <v>12.8</v>
      </c>
      <c r="I57" s="257">
        <v>11.9</v>
      </c>
      <c r="J57" s="257">
        <v>11.8</v>
      </c>
      <c r="K57" s="257">
        <v>12.1</v>
      </c>
      <c r="L57" s="257">
        <v>11.8</v>
      </c>
      <c r="M57" s="257">
        <v>11.5</v>
      </c>
      <c r="N57" s="252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52"/>
    </row>
    <row r="58" spans="1:27" s="254" customFormat="1" ht="10.5" customHeight="1">
      <c r="A58" s="10" t="s">
        <v>209</v>
      </c>
      <c r="B58" s="257">
        <v>11.4</v>
      </c>
      <c r="C58" s="257">
        <v>11.1</v>
      </c>
      <c r="D58" s="257">
        <v>12.3</v>
      </c>
      <c r="E58" s="257">
        <v>12.2</v>
      </c>
      <c r="F58" s="257">
        <v>12.9</v>
      </c>
      <c r="G58" s="257">
        <v>13.1</v>
      </c>
      <c r="H58" s="257">
        <v>13.2</v>
      </c>
      <c r="I58" s="257">
        <v>13.4</v>
      </c>
      <c r="J58" s="257"/>
      <c r="K58" s="257"/>
      <c r="L58" s="257"/>
      <c r="M58" s="257"/>
      <c r="N58" s="252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52"/>
    </row>
    <row r="59" spans="1:27" ht="9.75" customHeight="1">
      <c r="A59" s="25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4" customFormat="1" ht="10.5" customHeight="1">
      <c r="A83" s="15"/>
      <c r="B83" s="248" t="s">
        <v>124</v>
      </c>
      <c r="C83" s="248" t="s">
        <v>125</v>
      </c>
      <c r="D83" s="248" t="s">
        <v>126</v>
      </c>
      <c r="E83" s="248" t="s">
        <v>127</v>
      </c>
      <c r="F83" s="248" t="s">
        <v>128</v>
      </c>
      <c r="G83" s="248" t="s">
        <v>129</v>
      </c>
      <c r="H83" s="248" t="s">
        <v>130</v>
      </c>
      <c r="I83" s="248" t="s">
        <v>131</v>
      </c>
      <c r="J83" s="248" t="s">
        <v>132</v>
      </c>
      <c r="K83" s="248" t="s">
        <v>133</v>
      </c>
      <c r="L83" s="248" t="s">
        <v>134</v>
      </c>
      <c r="M83" s="248" t="s">
        <v>135</v>
      </c>
      <c r="N83" s="252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s="254" customFormat="1" ht="10.5" customHeight="1">
      <c r="A84" s="10" t="s">
        <v>224</v>
      </c>
      <c r="B84" s="250">
        <v>75.5</v>
      </c>
      <c r="C84" s="250">
        <v>87.8</v>
      </c>
      <c r="D84" s="250">
        <v>103.4</v>
      </c>
      <c r="E84" s="250">
        <v>115.7</v>
      </c>
      <c r="F84" s="250">
        <v>97.3</v>
      </c>
      <c r="G84" s="250">
        <v>111.7</v>
      </c>
      <c r="H84" s="250">
        <v>117.9</v>
      </c>
      <c r="I84" s="250">
        <v>100.9</v>
      </c>
      <c r="J84" s="250">
        <v>99.1</v>
      </c>
      <c r="K84" s="250">
        <v>93.5</v>
      </c>
      <c r="L84" s="250">
        <v>87.5</v>
      </c>
      <c r="M84" s="250">
        <v>91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4" customFormat="1" ht="10.5" customHeight="1">
      <c r="A85" s="10" t="s">
        <v>225</v>
      </c>
      <c r="B85" s="250">
        <v>80.2</v>
      </c>
      <c r="C85" s="250">
        <v>91.7</v>
      </c>
      <c r="D85" s="250">
        <v>105.7</v>
      </c>
      <c r="E85" s="250">
        <v>109.1</v>
      </c>
      <c r="F85" s="250">
        <v>113.3</v>
      </c>
      <c r="G85" s="250">
        <v>119.8</v>
      </c>
      <c r="H85" s="250">
        <v>115</v>
      </c>
      <c r="I85" s="250">
        <v>104.6</v>
      </c>
      <c r="J85" s="250">
        <v>109.5</v>
      </c>
      <c r="K85" s="250">
        <v>102.3</v>
      </c>
      <c r="L85" s="250">
        <v>110.6</v>
      </c>
      <c r="M85" s="250">
        <v>101.7</v>
      </c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4" customFormat="1" ht="10.5" customHeight="1">
      <c r="A86" s="10" t="s">
        <v>223</v>
      </c>
      <c r="B86" s="250">
        <v>79.1</v>
      </c>
      <c r="C86" s="250">
        <v>83.6</v>
      </c>
      <c r="D86" s="250">
        <v>100.7</v>
      </c>
      <c r="E86" s="250">
        <v>101.4</v>
      </c>
      <c r="F86" s="250">
        <v>89.1</v>
      </c>
      <c r="G86" s="250">
        <v>96.9</v>
      </c>
      <c r="H86" s="250">
        <v>101.8</v>
      </c>
      <c r="I86" s="250">
        <v>95.6</v>
      </c>
      <c r="J86" s="250">
        <v>106.4</v>
      </c>
      <c r="K86" s="250">
        <v>99.4</v>
      </c>
      <c r="L86" s="250">
        <v>111.7</v>
      </c>
      <c r="M86" s="250">
        <v>117.1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4" customFormat="1" ht="10.5" customHeight="1">
      <c r="A87" s="10" t="s">
        <v>195</v>
      </c>
      <c r="B87" s="250">
        <v>90.7</v>
      </c>
      <c r="C87" s="250">
        <v>98.4</v>
      </c>
      <c r="D87" s="250">
        <v>113.3</v>
      </c>
      <c r="E87" s="250">
        <v>108.9</v>
      </c>
      <c r="F87" s="250">
        <v>110.8</v>
      </c>
      <c r="G87" s="250">
        <v>107.2</v>
      </c>
      <c r="H87" s="250">
        <v>96.5</v>
      </c>
      <c r="I87" s="250">
        <v>108.5</v>
      </c>
      <c r="J87" s="250">
        <v>111.9</v>
      </c>
      <c r="K87" s="250">
        <v>107</v>
      </c>
      <c r="L87" s="250">
        <v>105.6</v>
      </c>
      <c r="M87" s="250">
        <v>107.1</v>
      </c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4" customFormat="1" ht="10.5" customHeight="1">
      <c r="A88" s="10" t="s">
        <v>209</v>
      </c>
      <c r="B88" s="250">
        <v>79.6</v>
      </c>
      <c r="C88" s="250">
        <v>94</v>
      </c>
      <c r="D88" s="250">
        <v>112.1</v>
      </c>
      <c r="E88" s="250">
        <v>110.4</v>
      </c>
      <c r="F88" s="250">
        <v>105.4</v>
      </c>
      <c r="G88" s="250">
        <v>101.3</v>
      </c>
      <c r="H88" s="250">
        <v>114.2</v>
      </c>
      <c r="I88" s="250">
        <v>99.8</v>
      </c>
      <c r="J88" s="250"/>
      <c r="K88" s="250"/>
      <c r="L88" s="250"/>
      <c r="M88" s="250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4" spans="14:15" ht="9.75" customHeight="1">
      <c r="N14" s="265"/>
      <c r="O14" s="265"/>
    </row>
    <row r="17" ht="9.75" customHeight="1">
      <c r="O17" s="265"/>
    </row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4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65"/>
    </row>
    <row r="21" spans="1:14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5"/>
    </row>
    <row r="22" spans="1:48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7">
        <v>9.22</v>
      </c>
      <c r="C25" s="257">
        <v>12.22</v>
      </c>
      <c r="D25" s="257">
        <v>12.05</v>
      </c>
      <c r="E25" s="257">
        <v>10.76</v>
      </c>
      <c r="F25" s="257">
        <v>11.23</v>
      </c>
      <c r="G25" s="257">
        <v>11.04</v>
      </c>
      <c r="H25" s="257">
        <v>11.73</v>
      </c>
      <c r="I25" s="257">
        <v>10.24</v>
      </c>
      <c r="J25" s="257">
        <v>10.88</v>
      </c>
      <c r="K25" s="257">
        <v>13.39</v>
      </c>
      <c r="L25" s="257">
        <v>14.22</v>
      </c>
      <c r="M25" s="257">
        <v>13.48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7">
        <v>12.14</v>
      </c>
      <c r="C26" s="257">
        <v>12.1</v>
      </c>
      <c r="D26" s="257">
        <v>13.79</v>
      </c>
      <c r="E26" s="257">
        <v>15.4</v>
      </c>
      <c r="F26" s="257">
        <v>13.5</v>
      </c>
      <c r="G26" s="257">
        <v>16.1</v>
      </c>
      <c r="H26" s="257">
        <v>14.4</v>
      </c>
      <c r="I26" s="257">
        <v>11.8</v>
      </c>
      <c r="J26" s="257">
        <v>14.6</v>
      </c>
      <c r="K26" s="257">
        <v>14.5</v>
      </c>
      <c r="L26" s="257">
        <v>15</v>
      </c>
      <c r="M26" s="257">
        <v>14.4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7">
        <v>12.6</v>
      </c>
      <c r="C27" s="257">
        <v>13.2</v>
      </c>
      <c r="D27" s="257">
        <v>15</v>
      </c>
      <c r="E27" s="257">
        <v>14</v>
      </c>
      <c r="F27" s="257">
        <v>14.4</v>
      </c>
      <c r="G27" s="257">
        <v>16.1</v>
      </c>
      <c r="H27" s="257">
        <v>15.2</v>
      </c>
      <c r="I27" s="257">
        <v>13.9</v>
      </c>
      <c r="J27" s="257">
        <v>14.5</v>
      </c>
      <c r="K27" s="257">
        <v>15.5</v>
      </c>
      <c r="L27" s="257">
        <v>14.8</v>
      </c>
      <c r="M27" s="257">
        <v>16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7">
        <v>13.2</v>
      </c>
      <c r="C28" s="257">
        <v>15.3</v>
      </c>
      <c r="D28" s="257">
        <v>16.6</v>
      </c>
      <c r="E28" s="257">
        <v>16.7</v>
      </c>
      <c r="F28" s="257">
        <v>16.6</v>
      </c>
      <c r="G28" s="257">
        <v>16.9</v>
      </c>
      <c r="H28" s="257">
        <v>18.2</v>
      </c>
      <c r="I28" s="257">
        <v>14.4</v>
      </c>
      <c r="J28" s="257">
        <v>15.8</v>
      </c>
      <c r="K28" s="257">
        <v>19.3</v>
      </c>
      <c r="L28" s="257">
        <v>19.5</v>
      </c>
      <c r="M28" s="257">
        <v>15.9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7">
        <v>15.2</v>
      </c>
      <c r="C29" s="257">
        <v>15.3</v>
      </c>
      <c r="D29" s="257">
        <v>16.6</v>
      </c>
      <c r="E29" s="257">
        <v>16.4</v>
      </c>
      <c r="F29" s="257">
        <v>14.4</v>
      </c>
      <c r="G29" s="257">
        <v>15.1</v>
      </c>
      <c r="H29" s="257">
        <v>15.1</v>
      </c>
      <c r="I29" s="257">
        <v>13.4</v>
      </c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7">
        <v>18.8</v>
      </c>
      <c r="C54" s="257">
        <v>22.3</v>
      </c>
      <c r="D54" s="257">
        <v>21.9</v>
      </c>
      <c r="E54" s="257">
        <v>18.9</v>
      </c>
      <c r="F54" s="257">
        <v>20.2</v>
      </c>
      <c r="G54" s="257">
        <v>20.3</v>
      </c>
      <c r="H54" s="257">
        <v>20.1</v>
      </c>
      <c r="I54" s="257">
        <v>20</v>
      </c>
      <c r="J54" s="257">
        <v>19.9</v>
      </c>
      <c r="K54" s="257">
        <v>21.1</v>
      </c>
      <c r="L54" s="257">
        <v>21.7</v>
      </c>
      <c r="M54" s="257">
        <v>20.7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7">
        <v>20.8</v>
      </c>
      <c r="C55" s="257">
        <v>21</v>
      </c>
      <c r="D55" s="257">
        <v>20</v>
      </c>
      <c r="E55" s="257">
        <v>21.4</v>
      </c>
      <c r="F55" s="257">
        <v>22.3</v>
      </c>
      <c r="G55" s="257">
        <v>23</v>
      </c>
      <c r="H55" s="257">
        <v>21.7</v>
      </c>
      <c r="I55" s="257">
        <v>19.7</v>
      </c>
      <c r="J55" s="257">
        <v>20.4</v>
      </c>
      <c r="K55" s="257">
        <v>20.8</v>
      </c>
      <c r="L55" s="257">
        <v>21.3</v>
      </c>
      <c r="M55" s="257">
        <v>20.3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7">
        <v>21.1</v>
      </c>
      <c r="C56" s="257">
        <v>21.7</v>
      </c>
      <c r="D56" s="257">
        <v>20.3</v>
      </c>
      <c r="E56" s="257">
        <v>20.5</v>
      </c>
      <c r="F56" s="257">
        <v>21.1</v>
      </c>
      <c r="G56" s="257">
        <v>21.5</v>
      </c>
      <c r="H56" s="257">
        <v>21</v>
      </c>
      <c r="I56" s="257">
        <v>21</v>
      </c>
      <c r="J56" s="257">
        <v>20.9</v>
      </c>
      <c r="K56" s="257">
        <v>21.5</v>
      </c>
      <c r="L56" s="257">
        <v>21.2</v>
      </c>
      <c r="M56" s="257">
        <v>20.9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7">
        <v>21.6</v>
      </c>
      <c r="C57" s="257">
        <v>21.5</v>
      </c>
      <c r="D57" s="257">
        <v>20.6</v>
      </c>
      <c r="E57" s="257">
        <v>21.7</v>
      </c>
      <c r="F57" s="257">
        <v>21</v>
      </c>
      <c r="G57" s="257">
        <v>22</v>
      </c>
      <c r="H57" s="257">
        <v>23.4</v>
      </c>
      <c r="I57" s="257">
        <v>20.3</v>
      </c>
      <c r="J57" s="257">
        <v>20.6</v>
      </c>
      <c r="K57" s="257">
        <v>22.4</v>
      </c>
      <c r="L57" s="257">
        <v>23.8</v>
      </c>
      <c r="M57" s="257">
        <v>22.3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7">
        <v>22.9</v>
      </c>
      <c r="C58" s="257">
        <v>23.8</v>
      </c>
      <c r="D58" s="257">
        <v>24.6</v>
      </c>
      <c r="E58" s="257">
        <v>26.1</v>
      </c>
      <c r="F58" s="257">
        <v>26.8</v>
      </c>
      <c r="G58" s="257">
        <v>27.4</v>
      </c>
      <c r="H58" s="257">
        <v>26.2</v>
      </c>
      <c r="I58" s="257">
        <v>25.4</v>
      </c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8">
        <v>48.8</v>
      </c>
      <c r="C84" s="248">
        <v>47.7</v>
      </c>
      <c r="D84" s="248">
        <v>54.8</v>
      </c>
      <c r="E84" s="248">
        <v>53.1</v>
      </c>
      <c r="F84" s="248">
        <v>54.2</v>
      </c>
      <c r="G84" s="248">
        <v>54.3</v>
      </c>
      <c r="H84" s="248">
        <v>58.7</v>
      </c>
      <c r="I84" s="248">
        <v>58.7</v>
      </c>
      <c r="J84" s="248">
        <v>58.7</v>
      </c>
      <c r="K84" s="248">
        <v>62.2</v>
      </c>
      <c r="L84" s="248">
        <v>65.3</v>
      </c>
      <c r="M84" s="248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8">
        <v>58.2</v>
      </c>
      <c r="C85" s="248">
        <v>57.6</v>
      </c>
      <c r="D85" s="248">
        <v>69.8</v>
      </c>
      <c r="E85" s="248">
        <v>70.8</v>
      </c>
      <c r="F85" s="248">
        <v>60.1</v>
      </c>
      <c r="G85" s="248">
        <v>69.3</v>
      </c>
      <c r="H85" s="248">
        <v>67.3</v>
      </c>
      <c r="I85" s="248">
        <v>62</v>
      </c>
      <c r="J85" s="248">
        <v>70.9</v>
      </c>
      <c r="K85" s="248">
        <v>69.5</v>
      </c>
      <c r="L85" s="248">
        <v>70</v>
      </c>
      <c r="M85" s="248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8">
        <v>58.9</v>
      </c>
      <c r="C86" s="248">
        <v>60.2</v>
      </c>
      <c r="D86" s="248">
        <v>74.4</v>
      </c>
      <c r="E86" s="248">
        <v>68.2</v>
      </c>
      <c r="F86" s="248">
        <v>67.6</v>
      </c>
      <c r="G86" s="248">
        <v>74.5</v>
      </c>
      <c r="H86" s="248">
        <v>73</v>
      </c>
      <c r="I86" s="248">
        <v>66.4</v>
      </c>
      <c r="J86" s="248">
        <v>69.5</v>
      </c>
      <c r="K86" s="248">
        <v>71.6</v>
      </c>
      <c r="L86" s="248">
        <v>69.7</v>
      </c>
      <c r="M86" s="248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8">
        <v>60.5</v>
      </c>
      <c r="C87" s="248">
        <v>71.2</v>
      </c>
      <c r="D87" s="248">
        <v>80.9</v>
      </c>
      <c r="E87" s="248">
        <v>76.2</v>
      </c>
      <c r="F87" s="248">
        <v>79.7</v>
      </c>
      <c r="G87" s="248">
        <v>76.6</v>
      </c>
      <c r="H87" s="248">
        <v>77.5</v>
      </c>
      <c r="I87" s="248">
        <v>72.8</v>
      </c>
      <c r="J87" s="248">
        <v>76.1</v>
      </c>
      <c r="K87" s="248">
        <v>85.6</v>
      </c>
      <c r="L87" s="248">
        <v>81.3</v>
      </c>
      <c r="M87" s="248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8">
        <v>66.1</v>
      </c>
      <c r="C88" s="248">
        <v>63.9</v>
      </c>
      <c r="D88" s="248">
        <v>66.9</v>
      </c>
      <c r="E88" s="248">
        <v>61.9</v>
      </c>
      <c r="F88" s="248">
        <v>53.1</v>
      </c>
      <c r="G88" s="248">
        <v>54.6</v>
      </c>
      <c r="H88" s="248">
        <v>58.5</v>
      </c>
      <c r="I88" s="248">
        <v>53.5</v>
      </c>
      <c r="J88" s="248"/>
      <c r="K88" s="248"/>
      <c r="L88" s="248"/>
      <c r="M88" s="248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43"/>
      <c r="G1" s="243"/>
      <c r="H1" s="243"/>
    </row>
    <row r="2" ht="13.5">
      <c r="A2" s="441"/>
    </row>
    <row r="3" spans="1:3" ht="17.25">
      <c r="A3" s="441"/>
      <c r="C3" s="243"/>
    </row>
    <row r="4" spans="1:13" ht="17.25">
      <c r="A4" s="441"/>
      <c r="J4" s="243"/>
      <c r="K4" s="243"/>
      <c r="L4" s="243"/>
      <c r="M4" s="243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9" customFormat="1" ht="19.5" customHeight="1">
      <c r="A35" s="441"/>
      <c r="B35" s="12"/>
      <c r="C35" s="244" t="s">
        <v>136</v>
      </c>
      <c r="D35" s="244" t="s">
        <v>137</v>
      </c>
      <c r="E35" s="244" t="s">
        <v>138</v>
      </c>
      <c r="F35" s="244" t="s">
        <v>139</v>
      </c>
      <c r="G35" s="244" t="s">
        <v>192</v>
      </c>
      <c r="H35" s="244" t="s">
        <v>191</v>
      </c>
      <c r="I35" s="244" t="s">
        <v>140</v>
      </c>
      <c r="J35" s="244" t="s">
        <v>193</v>
      </c>
      <c r="K35" s="244" t="s">
        <v>144</v>
      </c>
      <c r="L35" s="244" t="s">
        <v>195</v>
      </c>
      <c r="M35" s="11" t="s">
        <v>234</v>
      </c>
      <c r="N35" s="65"/>
      <c r="O35" s="245"/>
    </row>
    <row r="36" spans="1:15" ht="25.5" customHeight="1">
      <c r="A36" s="441"/>
      <c r="B36" s="429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114.6</v>
      </c>
      <c r="N36" s="1"/>
      <c r="O36" s="1"/>
    </row>
    <row r="37" spans="1:15" ht="25.5" customHeight="1">
      <c r="A37" s="441"/>
      <c r="B37" s="428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210.9</v>
      </c>
      <c r="N37" s="1"/>
      <c r="O37" s="1"/>
    </row>
    <row r="38" spans="1:13" ht="24.75" customHeight="1">
      <c r="A38" s="441"/>
      <c r="B38" s="378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41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128513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223402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255124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59432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267853</v>
      </c>
    </row>
    <row r="7" spans="10:13" ht="13.5">
      <c r="J7" s="6">
        <v>652857</v>
      </c>
      <c r="K7" s="5" t="s">
        <v>16</v>
      </c>
      <c r="L7" s="6">
        <f t="shared" si="0"/>
        <v>652857</v>
      </c>
      <c r="M7" s="6">
        <v>423582</v>
      </c>
    </row>
    <row r="8" spans="10:13" ht="13.5">
      <c r="J8" s="6">
        <f>SUM(J2:J7)</f>
        <v>2109308</v>
      </c>
      <c r="K8" s="5" t="s">
        <v>9</v>
      </c>
      <c r="L8" s="69">
        <f>SUM(L2:L7)</f>
        <v>2109308</v>
      </c>
      <c r="M8" s="6">
        <f>SUM(M2:M7)</f>
        <v>1357906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128513</v>
      </c>
      <c r="M11" s="6">
        <f>SUM(N11-L11)</f>
        <v>58068</v>
      </c>
      <c r="N11" s="6">
        <f>SUM(L2)</f>
        <v>186581</v>
      </c>
    </row>
    <row r="12" spans="11:14" ht="13.5">
      <c r="K12" s="5" t="s">
        <v>12</v>
      </c>
      <c r="L12" s="6">
        <f t="shared" si="1"/>
        <v>223402</v>
      </c>
      <c r="M12" s="6">
        <f aca="true" t="shared" si="2" ref="M12:M17">SUM(N12-L12)</f>
        <v>143093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255124</v>
      </c>
      <c r="M13" s="6">
        <f t="shared" si="2"/>
        <v>174834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59432</v>
      </c>
      <c r="M14" s="6">
        <f t="shared" si="2"/>
        <v>40284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267853</v>
      </c>
      <c r="M15" s="6">
        <f t="shared" si="2"/>
        <v>105848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423582</v>
      </c>
      <c r="M16" s="6">
        <f t="shared" si="2"/>
        <v>229275</v>
      </c>
      <c r="N16" s="6">
        <f t="shared" si="3"/>
        <v>652857</v>
      </c>
    </row>
    <row r="17" spans="11:14" ht="13.5">
      <c r="K17" s="5" t="s">
        <v>9</v>
      </c>
      <c r="L17" s="6">
        <f>SUM(L11:L16)</f>
        <v>1357906</v>
      </c>
      <c r="M17" s="6">
        <f t="shared" si="2"/>
        <v>751402</v>
      </c>
      <c r="N17" s="6">
        <f t="shared" si="3"/>
        <v>2109308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3" t="s">
        <v>17</v>
      </c>
      <c r="D56" s="454"/>
      <c r="E56" s="453" t="s">
        <v>65</v>
      </c>
      <c r="F56" s="454"/>
      <c r="G56" s="457" t="s">
        <v>64</v>
      </c>
      <c r="H56" s="453" t="s">
        <v>66</v>
      </c>
      <c r="I56" s="454"/>
    </row>
    <row r="57" spans="1:9" ht="14.25">
      <c r="A57" s="53" t="s">
        <v>71</v>
      </c>
      <c r="B57" s="54"/>
      <c r="C57" s="455"/>
      <c r="D57" s="456"/>
      <c r="E57" s="455"/>
      <c r="F57" s="456"/>
      <c r="G57" s="458"/>
      <c r="H57" s="455"/>
      <c r="I57" s="456"/>
    </row>
    <row r="58" spans="1:9" ht="19.5" customHeight="1">
      <c r="A58" s="58" t="s">
        <v>95</v>
      </c>
      <c r="B58" s="55"/>
      <c r="C58" s="450" t="s">
        <v>198</v>
      </c>
      <c r="D58" s="449"/>
      <c r="E58" s="451" t="s">
        <v>235</v>
      </c>
      <c r="F58" s="449"/>
      <c r="G58" s="128">
        <v>18.6</v>
      </c>
      <c r="H58" s="56"/>
      <c r="I58" s="57"/>
    </row>
    <row r="59" spans="1:9" ht="19.5" customHeight="1">
      <c r="A59" s="58" t="s">
        <v>67</v>
      </c>
      <c r="B59" s="55"/>
      <c r="C59" s="448" t="s">
        <v>69</v>
      </c>
      <c r="D59" s="449"/>
      <c r="E59" s="451" t="s">
        <v>236</v>
      </c>
      <c r="F59" s="449"/>
      <c r="G59" s="134">
        <v>46</v>
      </c>
      <c r="H59" s="56"/>
      <c r="I59" s="57"/>
    </row>
    <row r="60" spans="1:9" ht="19.5" customHeight="1">
      <c r="A60" s="58" t="s">
        <v>68</v>
      </c>
      <c r="B60" s="55"/>
      <c r="C60" s="451" t="s">
        <v>178</v>
      </c>
      <c r="D60" s="452"/>
      <c r="E60" s="448" t="s">
        <v>237</v>
      </c>
      <c r="F60" s="449"/>
      <c r="G60" s="128">
        <v>63.2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6"/>
    </row>
    <row r="3" spans="1:2" ht="9.75" customHeight="1">
      <c r="A3" s="38"/>
      <c r="B3" s="38"/>
    </row>
    <row r="4" spans="10:13" ht="9.75" customHeight="1">
      <c r="J4" s="243"/>
      <c r="K4" s="3"/>
      <c r="L4" s="3"/>
      <c r="M4" s="127"/>
    </row>
    <row r="20" ht="9.75" customHeight="1">
      <c r="AI20" s="247"/>
    </row>
    <row r="25" spans="1:35" s="247" customFormat="1" ht="9.75" customHeight="1">
      <c r="A25" s="248"/>
      <c r="B25" s="248" t="s">
        <v>124</v>
      </c>
      <c r="C25" s="248" t="s">
        <v>125</v>
      </c>
      <c r="D25" s="248" t="s">
        <v>126</v>
      </c>
      <c r="E25" s="248" t="s">
        <v>127</v>
      </c>
      <c r="F25" s="248" t="s">
        <v>128</v>
      </c>
      <c r="G25" s="248" t="s">
        <v>129</v>
      </c>
      <c r="H25" s="248" t="s">
        <v>130</v>
      </c>
      <c r="I25" s="248" t="s">
        <v>131</v>
      </c>
      <c r="J25" s="248" t="s">
        <v>132</v>
      </c>
      <c r="K25" s="248" t="s">
        <v>133</v>
      </c>
      <c r="L25" s="248" t="s">
        <v>134</v>
      </c>
      <c r="M25" s="248" t="s">
        <v>135</v>
      </c>
      <c r="AI25"/>
    </row>
    <row r="26" spans="1:13" ht="9.75" customHeight="1">
      <c r="A26" s="10" t="s">
        <v>210</v>
      </c>
      <c r="B26" s="248">
        <v>71.7</v>
      </c>
      <c r="C26" s="248">
        <v>74.6</v>
      </c>
      <c r="D26" s="248">
        <v>84.6</v>
      </c>
      <c r="E26" s="248">
        <v>88.4</v>
      </c>
      <c r="F26" s="248">
        <v>82.6</v>
      </c>
      <c r="G26" s="248">
        <v>87.5</v>
      </c>
      <c r="H26" s="248">
        <v>85.2</v>
      </c>
      <c r="I26" s="248">
        <v>81.2</v>
      </c>
      <c r="J26" s="248">
        <v>75.8</v>
      </c>
      <c r="K26" s="248">
        <v>81</v>
      </c>
      <c r="L26" s="248">
        <v>81.8</v>
      </c>
      <c r="M26" s="248">
        <v>78.8</v>
      </c>
    </row>
    <row r="27" spans="1:13" ht="9.75" customHeight="1">
      <c r="A27" s="10" t="s">
        <v>211</v>
      </c>
      <c r="B27" s="248">
        <v>70.4</v>
      </c>
      <c r="C27" s="248">
        <v>73.6</v>
      </c>
      <c r="D27" s="250">
        <v>80</v>
      </c>
      <c r="E27" s="248">
        <v>89.5</v>
      </c>
      <c r="F27" s="248">
        <v>86.8</v>
      </c>
      <c r="G27" s="248">
        <v>93.7</v>
      </c>
      <c r="H27" s="248">
        <v>87</v>
      </c>
      <c r="I27" s="248">
        <v>78.2</v>
      </c>
      <c r="J27" s="248">
        <v>80.5</v>
      </c>
      <c r="K27" s="248">
        <v>79.8</v>
      </c>
      <c r="L27" s="248">
        <v>78.1</v>
      </c>
      <c r="M27" s="248">
        <v>76.7</v>
      </c>
    </row>
    <row r="28" spans="1:13" ht="9.75" customHeight="1">
      <c r="A28" s="10" t="s">
        <v>212</v>
      </c>
      <c r="B28" s="248">
        <v>67.2</v>
      </c>
      <c r="C28" s="248">
        <v>70.1</v>
      </c>
      <c r="D28" s="250">
        <v>81.3</v>
      </c>
      <c r="E28" s="248">
        <v>80</v>
      </c>
      <c r="F28" s="248">
        <v>82.1</v>
      </c>
      <c r="G28" s="248">
        <v>84.3</v>
      </c>
      <c r="H28" s="248">
        <v>79.1</v>
      </c>
      <c r="I28" s="248">
        <v>76</v>
      </c>
      <c r="J28" s="248">
        <v>76.7</v>
      </c>
      <c r="K28" s="248">
        <v>77.5</v>
      </c>
      <c r="L28" s="248">
        <v>77.2</v>
      </c>
      <c r="M28" s="248">
        <v>74.1</v>
      </c>
    </row>
    <row r="29" spans="1:13" ht="9.75" customHeight="1">
      <c r="A29" s="10" t="s">
        <v>195</v>
      </c>
      <c r="B29" s="248">
        <v>70.3</v>
      </c>
      <c r="C29" s="248">
        <v>72.8</v>
      </c>
      <c r="D29" s="250">
        <v>83.8</v>
      </c>
      <c r="E29" s="248">
        <v>83.2</v>
      </c>
      <c r="F29" s="248">
        <v>86.4</v>
      </c>
      <c r="G29" s="248">
        <v>86.6</v>
      </c>
      <c r="H29" s="248">
        <v>84.3</v>
      </c>
      <c r="I29" s="248">
        <v>74.5</v>
      </c>
      <c r="J29" s="248">
        <v>75.1</v>
      </c>
      <c r="K29" s="248">
        <v>83.3</v>
      </c>
      <c r="L29" s="248">
        <v>83.1</v>
      </c>
      <c r="M29" s="250">
        <v>77</v>
      </c>
    </row>
    <row r="30" spans="1:13" ht="9.75" customHeight="1">
      <c r="A30" s="10" t="s">
        <v>209</v>
      </c>
      <c r="B30" s="248">
        <v>69.3</v>
      </c>
      <c r="C30" s="248">
        <v>74.9</v>
      </c>
      <c r="D30" s="250">
        <v>78.8</v>
      </c>
      <c r="E30" s="248">
        <v>86.8</v>
      </c>
      <c r="F30" s="248">
        <v>79.3</v>
      </c>
      <c r="G30" s="248">
        <v>81.6</v>
      </c>
      <c r="H30" s="248">
        <v>86.9</v>
      </c>
      <c r="I30" s="248">
        <v>72.6</v>
      </c>
      <c r="J30" s="248"/>
      <c r="K30" s="248"/>
      <c r="L30" s="248"/>
      <c r="M30" s="250"/>
    </row>
    <row r="31" spans="2:13" s="1" customFormat="1" ht="9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8"/>
      <c r="B55" s="248" t="s">
        <v>124</v>
      </c>
      <c r="C55" s="248" t="s">
        <v>125</v>
      </c>
      <c r="D55" s="248" t="s">
        <v>126</v>
      </c>
      <c r="E55" s="248" t="s">
        <v>127</v>
      </c>
      <c r="F55" s="248" t="s">
        <v>128</v>
      </c>
      <c r="G55" s="248" t="s">
        <v>129</v>
      </c>
      <c r="H55" s="248" t="s">
        <v>130</v>
      </c>
      <c r="I55" s="248" t="s">
        <v>131</v>
      </c>
      <c r="J55" s="248" t="s">
        <v>132</v>
      </c>
      <c r="K55" s="248" t="s">
        <v>133</v>
      </c>
      <c r="L55" s="248" t="s">
        <v>134</v>
      </c>
      <c r="M55" s="248" t="s">
        <v>135</v>
      </c>
    </row>
    <row r="56" spans="1:13" ht="9.75" customHeight="1">
      <c r="A56" s="10" t="s">
        <v>210</v>
      </c>
      <c r="B56" s="248">
        <v>113</v>
      </c>
      <c r="C56" s="248">
        <v>114.1</v>
      </c>
      <c r="D56" s="248">
        <v>112.6</v>
      </c>
      <c r="E56" s="248">
        <v>114.8</v>
      </c>
      <c r="F56" s="248">
        <v>115.7</v>
      </c>
      <c r="G56" s="248">
        <v>116.8</v>
      </c>
      <c r="H56" s="248">
        <v>110.8</v>
      </c>
      <c r="I56" s="248">
        <v>114.7</v>
      </c>
      <c r="J56" s="249">
        <v>110.5</v>
      </c>
      <c r="K56" s="248">
        <v>115.6</v>
      </c>
      <c r="L56" s="248">
        <v>117.5</v>
      </c>
      <c r="M56" s="248">
        <v>113.2</v>
      </c>
    </row>
    <row r="57" spans="1:13" ht="9.75" customHeight="1">
      <c r="A57" s="10" t="s">
        <v>211</v>
      </c>
      <c r="B57" s="248">
        <v>115.3</v>
      </c>
      <c r="C57" s="248">
        <v>117.2</v>
      </c>
      <c r="D57" s="248">
        <v>111.2</v>
      </c>
      <c r="E57" s="248">
        <v>115.9</v>
      </c>
      <c r="F57" s="248">
        <v>120.8</v>
      </c>
      <c r="G57" s="248">
        <v>121</v>
      </c>
      <c r="H57" s="248">
        <v>116.7</v>
      </c>
      <c r="I57" s="248">
        <v>113.9</v>
      </c>
      <c r="J57" s="249">
        <v>113.5</v>
      </c>
      <c r="K57" s="248">
        <v>114.8</v>
      </c>
      <c r="L57" s="248">
        <v>112</v>
      </c>
      <c r="M57" s="248">
        <v>108.4</v>
      </c>
    </row>
    <row r="58" spans="1:13" ht="9.75" customHeight="1">
      <c r="A58" s="10" t="s">
        <v>212</v>
      </c>
      <c r="B58" s="248">
        <v>109.8</v>
      </c>
      <c r="C58" s="248">
        <v>110.7</v>
      </c>
      <c r="D58" s="248">
        <v>109.8</v>
      </c>
      <c r="E58" s="248">
        <v>109.2</v>
      </c>
      <c r="F58" s="248">
        <v>114.7</v>
      </c>
      <c r="G58" s="248">
        <v>114.5</v>
      </c>
      <c r="H58" s="248">
        <v>110.4</v>
      </c>
      <c r="I58" s="248">
        <v>109.7</v>
      </c>
      <c r="J58" s="249">
        <v>109.6</v>
      </c>
      <c r="K58" s="248">
        <v>110.3</v>
      </c>
      <c r="L58" s="248">
        <v>108.6</v>
      </c>
      <c r="M58" s="248">
        <v>103.4</v>
      </c>
    </row>
    <row r="59" spans="1:13" ht="10.5" customHeight="1">
      <c r="A59" s="10" t="s">
        <v>195</v>
      </c>
      <c r="B59" s="248">
        <v>108.7</v>
      </c>
      <c r="C59" s="248">
        <v>110.2</v>
      </c>
      <c r="D59" s="248">
        <v>109.7</v>
      </c>
      <c r="E59" s="248">
        <v>110.8</v>
      </c>
      <c r="F59" s="248">
        <v>112.8</v>
      </c>
      <c r="G59" s="248">
        <v>114.4</v>
      </c>
      <c r="H59" s="248">
        <v>115.4</v>
      </c>
      <c r="I59" s="248">
        <v>108.5</v>
      </c>
      <c r="J59" s="249">
        <v>106.7</v>
      </c>
      <c r="K59" s="248">
        <v>109.6</v>
      </c>
      <c r="L59" s="248">
        <v>112.1</v>
      </c>
      <c r="M59" s="248">
        <v>108.8</v>
      </c>
    </row>
    <row r="60" spans="1:13" ht="10.5" customHeight="1">
      <c r="A60" s="10" t="s">
        <v>209</v>
      </c>
      <c r="B60" s="248">
        <v>110.6</v>
      </c>
      <c r="C60" s="248">
        <v>110.5</v>
      </c>
      <c r="D60" s="248">
        <v>109.7</v>
      </c>
      <c r="E60" s="248">
        <v>114.3</v>
      </c>
      <c r="F60" s="248">
        <v>117.7</v>
      </c>
      <c r="G60" s="248">
        <v>119.6</v>
      </c>
      <c r="H60" s="248">
        <v>118</v>
      </c>
      <c r="I60" s="248">
        <v>116.5</v>
      </c>
      <c r="J60" s="249"/>
      <c r="K60" s="248"/>
      <c r="L60" s="248"/>
      <c r="M60" s="24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48"/>
      <c r="B85" s="248" t="s">
        <v>124</v>
      </c>
      <c r="C85" s="248" t="s">
        <v>125</v>
      </c>
      <c r="D85" s="248" t="s">
        <v>126</v>
      </c>
      <c r="E85" s="248" t="s">
        <v>127</v>
      </c>
      <c r="F85" s="248" t="s">
        <v>128</v>
      </c>
      <c r="G85" s="248" t="s">
        <v>129</v>
      </c>
      <c r="H85" s="248" t="s">
        <v>130</v>
      </c>
      <c r="I85" s="248" t="s">
        <v>131</v>
      </c>
      <c r="J85" s="248" t="s">
        <v>132</v>
      </c>
      <c r="K85" s="248" t="s">
        <v>133</v>
      </c>
      <c r="L85" s="248" t="s">
        <v>134</v>
      </c>
      <c r="M85" s="248" t="s">
        <v>135</v>
      </c>
    </row>
    <row r="86" spans="1:25" ht="9.75" customHeight="1">
      <c r="A86" s="10" t="s">
        <v>210</v>
      </c>
      <c r="B86" s="248">
        <v>62.6</v>
      </c>
      <c r="C86" s="248">
        <v>65.3</v>
      </c>
      <c r="D86" s="248">
        <v>75.3</v>
      </c>
      <c r="E86" s="248">
        <v>76.8</v>
      </c>
      <c r="F86" s="248">
        <v>71.3</v>
      </c>
      <c r="G86" s="248">
        <v>74.7</v>
      </c>
      <c r="H86" s="248">
        <v>77.6</v>
      </c>
      <c r="I86" s="248">
        <v>70.3</v>
      </c>
      <c r="J86" s="249">
        <v>69.2</v>
      </c>
      <c r="K86" s="248">
        <v>69.4</v>
      </c>
      <c r="L86" s="248">
        <v>69.3</v>
      </c>
      <c r="M86" s="248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3"/>
    </row>
    <row r="87" spans="1:25" ht="9.75" customHeight="1">
      <c r="A87" s="10" t="s">
        <v>211</v>
      </c>
      <c r="B87" s="248">
        <v>60.7</v>
      </c>
      <c r="C87" s="248">
        <v>62.5</v>
      </c>
      <c r="D87" s="248">
        <v>72.7</v>
      </c>
      <c r="E87" s="248">
        <v>76.8</v>
      </c>
      <c r="F87" s="248">
        <v>71.3</v>
      </c>
      <c r="G87" s="248">
        <v>77.4</v>
      </c>
      <c r="H87" s="248">
        <v>75</v>
      </c>
      <c r="I87" s="248">
        <v>69</v>
      </c>
      <c r="J87" s="249">
        <v>71</v>
      </c>
      <c r="K87" s="248">
        <v>69.4</v>
      </c>
      <c r="L87" s="248">
        <v>70.2</v>
      </c>
      <c r="M87" s="248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3"/>
    </row>
    <row r="88" spans="1:25" ht="9.75" customHeight="1">
      <c r="A88" s="10" t="s">
        <v>212</v>
      </c>
      <c r="B88" s="248">
        <v>61</v>
      </c>
      <c r="C88" s="248">
        <v>63.2</v>
      </c>
      <c r="D88" s="248">
        <v>74.1</v>
      </c>
      <c r="E88" s="248">
        <v>73.3</v>
      </c>
      <c r="F88" s="248">
        <v>70.9</v>
      </c>
      <c r="G88" s="248">
        <v>73.6</v>
      </c>
      <c r="H88" s="248">
        <v>72.2</v>
      </c>
      <c r="I88" s="248">
        <v>69.3</v>
      </c>
      <c r="J88" s="249">
        <v>70</v>
      </c>
      <c r="K88" s="248">
        <v>70.2</v>
      </c>
      <c r="L88" s="248">
        <v>71.3</v>
      </c>
      <c r="M88" s="248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48">
        <v>63.8</v>
      </c>
      <c r="C89" s="248">
        <v>65.8</v>
      </c>
      <c r="D89" s="248">
        <v>76.4</v>
      </c>
      <c r="E89" s="248">
        <v>74.9</v>
      </c>
      <c r="F89" s="248">
        <v>76.4</v>
      </c>
      <c r="G89" s="248">
        <v>75.5</v>
      </c>
      <c r="H89" s="248">
        <v>72.9</v>
      </c>
      <c r="I89" s="248">
        <v>69.7</v>
      </c>
      <c r="J89" s="249">
        <v>70.6</v>
      </c>
      <c r="K89" s="248">
        <v>75.7</v>
      </c>
      <c r="L89" s="248">
        <v>73.9</v>
      </c>
      <c r="M89" s="24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48">
        <v>62.4</v>
      </c>
      <c r="C90" s="248">
        <v>67.8</v>
      </c>
      <c r="D90" s="248">
        <v>71.9</v>
      </c>
      <c r="E90" s="248">
        <v>75.5</v>
      </c>
      <c r="F90" s="248">
        <v>66.9</v>
      </c>
      <c r="G90" s="248">
        <v>68</v>
      </c>
      <c r="H90" s="248">
        <v>73.8</v>
      </c>
      <c r="I90" s="248">
        <v>62.6</v>
      </c>
      <c r="J90" s="249"/>
      <c r="K90" s="248"/>
      <c r="L90" s="248"/>
      <c r="M90" s="24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2"/>
      <c r="L91" s="254"/>
      <c r="M91" s="2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238</v>
      </c>
      <c r="B1" s="459"/>
      <c r="C1" s="459"/>
      <c r="D1" s="459"/>
      <c r="E1" s="459"/>
      <c r="F1" s="459"/>
      <c r="G1" s="459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4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1" t="s">
        <v>0</v>
      </c>
      <c r="J3" s="17">
        <v>162484</v>
      </c>
      <c r="K3" s="20">
        <v>1</v>
      </c>
      <c r="L3" s="5">
        <f>SUM(H3)</f>
        <v>33</v>
      </c>
      <c r="M3" s="331" t="s">
        <v>0</v>
      </c>
      <c r="N3" s="17">
        <f>SUM(J3)</f>
        <v>162484</v>
      </c>
      <c r="O3" s="5">
        <f>SUM(H3)</f>
        <v>33</v>
      </c>
      <c r="P3" s="331" t="s">
        <v>0</v>
      </c>
      <c r="Q3" s="138">
        <v>133989</v>
      </c>
    </row>
    <row r="4" spans="8:17" ht="13.5" customHeight="1">
      <c r="H4" s="5">
        <v>26</v>
      </c>
      <c r="I4" s="331" t="s">
        <v>43</v>
      </c>
      <c r="J4" s="231">
        <v>123868</v>
      </c>
      <c r="K4" s="20">
        <v>2</v>
      </c>
      <c r="L4" s="5">
        <f aca="true" t="shared" si="0" ref="L4:L12">SUM(H4)</f>
        <v>26</v>
      </c>
      <c r="M4" s="331" t="s">
        <v>43</v>
      </c>
      <c r="N4" s="17">
        <f aca="true" t="shared" si="1" ref="N4:N12">SUM(J4)</f>
        <v>123868</v>
      </c>
      <c r="O4" s="5">
        <f aca="true" t="shared" si="2" ref="O4:O12">SUM(H4)</f>
        <v>26</v>
      </c>
      <c r="P4" s="331" t="s">
        <v>43</v>
      </c>
      <c r="Q4" s="138">
        <v>151919</v>
      </c>
    </row>
    <row r="5" spans="8:19" ht="13.5" customHeight="1">
      <c r="H5" s="5">
        <v>16</v>
      </c>
      <c r="I5" s="331" t="s">
        <v>3</v>
      </c>
      <c r="J5" s="17">
        <v>87913</v>
      </c>
      <c r="K5" s="20">
        <v>3</v>
      </c>
      <c r="L5" s="5">
        <f t="shared" si="0"/>
        <v>16</v>
      </c>
      <c r="M5" s="331" t="s">
        <v>3</v>
      </c>
      <c r="N5" s="17">
        <f t="shared" si="1"/>
        <v>87913</v>
      </c>
      <c r="O5" s="5">
        <f t="shared" si="2"/>
        <v>16</v>
      </c>
      <c r="P5" s="331" t="s">
        <v>3</v>
      </c>
      <c r="Q5" s="138">
        <v>76383</v>
      </c>
      <c r="S5" s="67"/>
    </row>
    <row r="6" spans="8:17" ht="13.5" customHeight="1">
      <c r="H6" s="5">
        <v>34</v>
      </c>
      <c r="I6" s="331" t="s">
        <v>1</v>
      </c>
      <c r="J6" s="17">
        <v>45463</v>
      </c>
      <c r="K6" s="20">
        <v>4</v>
      </c>
      <c r="L6" s="5">
        <f t="shared" si="0"/>
        <v>34</v>
      </c>
      <c r="M6" s="331" t="s">
        <v>1</v>
      </c>
      <c r="N6" s="17">
        <f t="shared" si="1"/>
        <v>45463</v>
      </c>
      <c r="O6" s="5">
        <f t="shared" si="2"/>
        <v>34</v>
      </c>
      <c r="P6" s="331" t="s">
        <v>1</v>
      </c>
      <c r="Q6" s="138">
        <v>42459</v>
      </c>
    </row>
    <row r="7" spans="8:17" ht="13.5" customHeight="1">
      <c r="H7" s="5">
        <v>13</v>
      </c>
      <c r="I7" s="331" t="s">
        <v>7</v>
      </c>
      <c r="J7" s="17">
        <v>34424</v>
      </c>
      <c r="K7" s="20">
        <v>5</v>
      </c>
      <c r="L7" s="5">
        <f t="shared" si="0"/>
        <v>13</v>
      </c>
      <c r="M7" s="331" t="s">
        <v>7</v>
      </c>
      <c r="N7" s="17">
        <f t="shared" si="1"/>
        <v>34424</v>
      </c>
      <c r="O7" s="5">
        <f t="shared" si="2"/>
        <v>13</v>
      </c>
      <c r="P7" s="331" t="s">
        <v>7</v>
      </c>
      <c r="Q7" s="138">
        <v>40734</v>
      </c>
    </row>
    <row r="8" spans="8:17" ht="13.5" customHeight="1">
      <c r="H8" s="5">
        <v>36</v>
      </c>
      <c r="I8" s="331" t="s">
        <v>5</v>
      </c>
      <c r="J8" s="17">
        <v>29591</v>
      </c>
      <c r="K8" s="20">
        <v>6</v>
      </c>
      <c r="L8" s="5">
        <f t="shared" si="0"/>
        <v>36</v>
      </c>
      <c r="M8" s="331" t="s">
        <v>5</v>
      </c>
      <c r="N8" s="17">
        <f t="shared" si="1"/>
        <v>29591</v>
      </c>
      <c r="O8" s="5">
        <f t="shared" si="2"/>
        <v>36</v>
      </c>
      <c r="P8" s="331" t="s">
        <v>5</v>
      </c>
      <c r="Q8" s="138">
        <v>28893</v>
      </c>
    </row>
    <row r="9" spans="8:17" ht="13.5" customHeight="1">
      <c r="H9" s="5">
        <v>31</v>
      </c>
      <c r="I9" s="331" t="s">
        <v>114</v>
      </c>
      <c r="J9" s="17">
        <v>27422</v>
      </c>
      <c r="K9" s="20">
        <v>7</v>
      </c>
      <c r="L9" s="5">
        <f t="shared" si="0"/>
        <v>31</v>
      </c>
      <c r="M9" s="331" t="s">
        <v>114</v>
      </c>
      <c r="N9" s="17">
        <f t="shared" si="1"/>
        <v>27422</v>
      </c>
      <c r="O9" s="5">
        <f t="shared" si="2"/>
        <v>31</v>
      </c>
      <c r="P9" s="331" t="s">
        <v>114</v>
      </c>
      <c r="Q9" s="138">
        <v>31105</v>
      </c>
    </row>
    <row r="10" spans="8:17" ht="13.5" customHeight="1">
      <c r="H10" s="5">
        <v>17</v>
      </c>
      <c r="I10" s="331" t="s">
        <v>34</v>
      </c>
      <c r="J10" s="17">
        <v>25459</v>
      </c>
      <c r="K10" s="20">
        <v>8</v>
      </c>
      <c r="L10" s="5">
        <f t="shared" si="0"/>
        <v>17</v>
      </c>
      <c r="M10" s="331" t="s">
        <v>34</v>
      </c>
      <c r="N10" s="17">
        <f t="shared" si="1"/>
        <v>25459</v>
      </c>
      <c r="O10" s="5">
        <f t="shared" si="2"/>
        <v>17</v>
      </c>
      <c r="P10" s="331" t="s">
        <v>34</v>
      </c>
      <c r="Q10" s="138">
        <v>22766</v>
      </c>
    </row>
    <row r="11" spans="8:17" ht="13.5" customHeight="1">
      <c r="H11" s="5">
        <v>24</v>
      </c>
      <c r="I11" s="331" t="s">
        <v>41</v>
      </c>
      <c r="J11" s="17">
        <v>25091</v>
      </c>
      <c r="K11" s="20">
        <v>9</v>
      </c>
      <c r="L11" s="5">
        <f t="shared" si="0"/>
        <v>24</v>
      </c>
      <c r="M11" s="331" t="s">
        <v>41</v>
      </c>
      <c r="N11" s="17">
        <f t="shared" si="1"/>
        <v>25091</v>
      </c>
      <c r="O11" s="5">
        <f t="shared" si="2"/>
        <v>24</v>
      </c>
      <c r="P11" s="331" t="s">
        <v>41</v>
      </c>
      <c r="Q11" s="138">
        <v>30008</v>
      </c>
    </row>
    <row r="12" spans="8:17" ht="13.5" customHeight="1" thickBot="1">
      <c r="H12" s="383">
        <v>3</v>
      </c>
      <c r="I12" s="336" t="s">
        <v>22</v>
      </c>
      <c r="J12" s="384">
        <v>20376</v>
      </c>
      <c r="K12" s="21">
        <v>10</v>
      </c>
      <c r="L12" s="5">
        <f t="shared" si="0"/>
        <v>3</v>
      </c>
      <c r="M12" s="336" t="s">
        <v>22</v>
      </c>
      <c r="N12" s="17">
        <f t="shared" si="1"/>
        <v>20376</v>
      </c>
      <c r="O12" s="5">
        <f t="shared" si="2"/>
        <v>3</v>
      </c>
      <c r="P12" s="336" t="s">
        <v>22</v>
      </c>
      <c r="Q12" s="138">
        <v>23458</v>
      </c>
    </row>
    <row r="13" spans="8:17" ht="13.5" customHeight="1">
      <c r="H13" s="379">
        <v>25</v>
      </c>
      <c r="I13" s="381" t="s">
        <v>42</v>
      </c>
      <c r="J13" s="382">
        <v>20341</v>
      </c>
      <c r="K13" s="162"/>
      <c r="L13" s="125"/>
      <c r="M13" s="125"/>
      <c r="N13" s="163"/>
      <c r="O13" s="1"/>
      <c r="P13" s="240" t="s">
        <v>112</v>
      </c>
      <c r="Q13" s="138">
        <v>745007</v>
      </c>
    </row>
    <row r="14" spans="2:15" ht="13.5" customHeight="1">
      <c r="B14" s="26"/>
      <c r="H14" s="5">
        <v>38</v>
      </c>
      <c r="I14" s="331" t="s">
        <v>52</v>
      </c>
      <c r="J14" s="17">
        <v>20165</v>
      </c>
      <c r="K14" s="162"/>
      <c r="L14" s="33"/>
      <c r="N14" t="s">
        <v>89</v>
      </c>
      <c r="O14"/>
    </row>
    <row r="15" spans="8:17" ht="13.5" customHeight="1">
      <c r="H15" s="5">
        <v>14</v>
      </c>
      <c r="I15" s="331" t="s">
        <v>32</v>
      </c>
      <c r="J15" s="17">
        <v>15680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</v>
      </c>
      <c r="I16" s="331" t="s">
        <v>6</v>
      </c>
      <c r="J16" s="17">
        <v>12697</v>
      </c>
      <c r="K16" s="162"/>
      <c r="L16" s="5">
        <f>SUM(L3)</f>
        <v>33</v>
      </c>
      <c r="M16" s="17">
        <f>SUM(N3)</f>
        <v>162484</v>
      </c>
      <c r="N16" s="331" t="s">
        <v>0</v>
      </c>
      <c r="O16" s="5">
        <f>SUM(O3)</f>
        <v>33</v>
      </c>
      <c r="P16" s="17">
        <f>SUM(M16)</f>
        <v>162484</v>
      </c>
      <c r="Q16" s="137">
        <v>169158</v>
      </c>
      <c r="R16" s="126"/>
    </row>
    <row r="17" spans="2:19" ht="13.5" customHeight="1">
      <c r="B17" s="1"/>
      <c r="C17" s="19"/>
      <c r="D17" s="1"/>
      <c r="E17" s="24"/>
      <c r="F17" s="1"/>
      <c r="H17" s="5">
        <v>37</v>
      </c>
      <c r="I17" s="331" t="s">
        <v>51</v>
      </c>
      <c r="J17" s="17">
        <v>4358</v>
      </c>
      <c r="K17" s="162"/>
      <c r="L17" s="5">
        <f aca="true" t="shared" si="3" ref="L17:L25">SUM(L4)</f>
        <v>26</v>
      </c>
      <c r="M17" s="17">
        <f aca="true" t="shared" si="4" ref="M17:M25">SUM(N4)</f>
        <v>123868</v>
      </c>
      <c r="N17" s="331" t="s">
        <v>43</v>
      </c>
      <c r="O17" s="5">
        <f aca="true" t="shared" si="5" ref="O17:O25">SUM(O4)</f>
        <v>26</v>
      </c>
      <c r="P17" s="17">
        <f aca="true" t="shared" si="6" ref="P17:P25">SUM(M17)</f>
        <v>123868</v>
      </c>
      <c r="Q17" s="137">
        <v>141100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39</v>
      </c>
      <c r="I18" s="331" t="s">
        <v>53</v>
      </c>
      <c r="J18" s="17">
        <v>3836</v>
      </c>
      <c r="K18" s="162"/>
      <c r="L18" s="5">
        <f t="shared" si="3"/>
        <v>16</v>
      </c>
      <c r="M18" s="17">
        <f t="shared" si="4"/>
        <v>87913</v>
      </c>
      <c r="N18" s="331" t="s">
        <v>3</v>
      </c>
      <c r="O18" s="5">
        <f t="shared" si="5"/>
        <v>16</v>
      </c>
      <c r="P18" s="17">
        <f t="shared" si="6"/>
        <v>87913</v>
      </c>
      <c r="Q18" s="137">
        <v>113298</v>
      </c>
      <c r="R18" s="126"/>
      <c r="S18" s="183"/>
    </row>
    <row r="19" spans="2:19" ht="13.5" customHeight="1">
      <c r="B19" s="1"/>
      <c r="C19" s="19"/>
      <c r="D19" s="1"/>
      <c r="E19" s="24"/>
      <c r="F19" s="1"/>
      <c r="G19" s="1"/>
      <c r="H19" s="5">
        <v>12</v>
      </c>
      <c r="I19" s="331" t="s">
        <v>31</v>
      </c>
      <c r="J19" s="17">
        <v>3790</v>
      </c>
      <c r="L19" s="5">
        <f t="shared" si="3"/>
        <v>34</v>
      </c>
      <c r="M19" s="17">
        <f t="shared" si="4"/>
        <v>45463</v>
      </c>
      <c r="N19" s="331" t="s">
        <v>1</v>
      </c>
      <c r="O19" s="5">
        <f t="shared" si="5"/>
        <v>34</v>
      </c>
      <c r="P19" s="17">
        <f t="shared" si="6"/>
        <v>45463</v>
      </c>
      <c r="Q19" s="137">
        <v>46319</v>
      </c>
      <c r="R19" s="126"/>
      <c r="S19" s="208"/>
    </row>
    <row r="20" spans="2:19" ht="13.5" customHeight="1">
      <c r="B20" s="25"/>
      <c r="C20" s="19"/>
      <c r="D20" s="1"/>
      <c r="E20" s="24"/>
      <c r="F20" s="1"/>
      <c r="H20" s="5">
        <v>9</v>
      </c>
      <c r="I20" s="331" t="s">
        <v>28</v>
      </c>
      <c r="J20" s="17">
        <v>3218</v>
      </c>
      <c r="L20" s="5">
        <f t="shared" si="3"/>
        <v>13</v>
      </c>
      <c r="M20" s="17">
        <f t="shared" si="4"/>
        <v>34424</v>
      </c>
      <c r="N20" s="331" t="s">
        <v>7</v>
      </c>
      <c r="O20" s="5">
        <f t="shared" si="5"/>
        <v>13</v>
      </c>
      <c r="P20" s="17">
        <f t="shared" si="6"/>
        <v>34424</v>
      </c>
      <c r="Q20" s="137">
        <v>46231</v>
      </c>
      <c r="R20" s="126"/>
      <c r="S20" s="208"/>
    </row>
    <row r="21" spans="2:19" ht="13.5" customHeight="1">
      <c r="B21" s="25"/>
      <c r="C21" s="19"/>
      <c r="D21" s="1"/>
      <c r="E21" s="24"/>
      <c r="F21" s="1"/>
      <c r="H21" s="5">
        <v>30</v>
      </c>
      <c r="I21" s="331" t="s">
        <v>47</v>
      </c>
      <c r="J21" s="17">
        <v>2776</v>
      </c>
      <c r="L21" s="5">
        <f t="shared" si="3"/>
        <v>36</v>
      </c>
      <c r="M21" s="17">
        <f t="shared" si="4"/>
        <v>29591</v>
      </c>
      <c r="N21" s="331" t="s">
        <v>5</v>
      </c>
      <c r="O21" s="5">
        <f t="shared" si="5"/>
        <v>36</v>
      </c>
      <c r="P21" s="17">
        <f t="shared" si="6"/>
        <v>29591</v>
      </c>
      <c r="Q21" s="137">
        <v>35677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31" t="s">
        <v>33</v>
      </c>
      <c r="J22" s="17">
        <v>2704</v>
      </c>
      <c r="K22" s="19"/>
      <c r="L22" s="5">
        <f t="shared" si="3"/>
        <v>31</v>
      </c>
      <c r="M22" s="17">
        <f t="shared" si="4"/>
        <v>27422</v>
      </c>
      <c r="N22" s="331" t="s">
        <v>114</v>
      </c>
      <c r="O22" s="5">
        <f t="shared" si="5"/>
        <v>31</v>
      </c>
      <c r="P22" s="17">
        <f t="shared" si="6"/>
        <v>27422</v>
      </c>
      <c r="Q22" s="137">
        <v>29497</v>
      </c>
      <c r="R22" s="126"/>
    </row>
    <row r="23" spans="2:19" ht="13.5" customHeight="1">
      <c r="B23" s="25"/>
      <c r="C23" s="19"/>
      <c r="D23" s="1"/>
      <c r="E23" s="24"/>
      <c r="F23" s="1"/>
      <c r="H23" s="5">
        <v>21</v>
      </c>
      <c r="I23" s="331" t="s">
        <v>38</v>
      </c>
      <c r="J23" s="17">
        <v>2071</v>
      </c>
      <c r="K23" s="19"/>
      <c r="L23" s="5">
        <f t="shared" si="3"/>
        <v>17</v>
      </c>
      <c r="M23" s="17">
        <f t="shared" si="4"/>
        <v>25459</v>
      </c>
      <c r="N23" s="331" t="s">
        <v>34</v>
      </c>
      <c r="O23" s="5">
        <f t="shared" si="5"/>
        <v>17</v>
      </c>
      <c r="P23" s="17">
        <f t="shared" si="6"/>
        <v>25459</v>
      </c>
      <c r="Q23" s="137">
        <v>30686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35</v>
      </c>
      <c r="I24" s="331" t="s">
        <v>50</v>
      </c>
      <c r="J24" s="17">
        <v>1881</v>
      </c>
      <c r="K24" s="19"/>
      <c r="L24" s="5">
        <f t="shared" si="3"/>
        <v>24</v>
      </c>
      <c r="M24" s="17">
        <f t="shared" si="4"/>
        <v>25091</v>
      </c>
      <c r="N24" s="331" t="s">
        <v>41</v>
      </c>
      <c r="O24" s="5">
        <f t="shared" si="5"/>
        <v>24</v>
      </c>
      <c r="P24" s="17">
        <f t="shared" si="6"/>
        <v>25091</v>
      </c>
      <c r="Q24" s="137">
        <v>30722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19</v>
      </c>
      <c r="I25" s="331" t="s">
        <v>36</v>
      </c>
      <c r="J25" s="17">
        <v>1665</v>
      </c>
      <c r="K25" s="19"/>
      <c r="L25" s="18">
        <f t="shared" si="3"/>
        <v>3</v>
      </c>
      <c r="M25" s="185">
        <f t="shared" si="4"/>
        <v>20376</v>
      </c>
      <c r="N25" s="336" t="s">
        <v>22</v>
      </c>
      <c r="O25" s="18">
        <f t="shared" si="5"/>
        <v>3</v>
      </c>
      <c r="P25" s="185">
        <f t="shared" si="6"/>
        <v>20376</v>
      </c>
      <c r="Q25" s="137">
        <v>35706</v>
      </c>
      <c r="R25" s="212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20</v>
      </c>
      <c r="I26" s="331" t="s">
        <v>37</v>
      </c>
      <c r="J26" s="17">
        <v>1647</v>
      </c>
      <c r="K26" s="19"/>
      <c r="L26" s="186"/>
      <c r="M26" s="333">
        <f>SUM(J43-(M16+M17+M18+M19+M20+M21+M22+M23+M24+M25))</f>
        <v>143684</v>
      </c>
      <c r="N26" s="334" t="s">
        <v>59</v>
      </c>
      <c r="O26" s="187"/>
      <c r="P26" s="333">
        <f>SUM(M26)</f>
        <v>143684</v>
      </c>
      <c r="Q26" s="333">
        <f>SUM(R26-(Q16+Q17+Q18+Q19+Q20+Q21+Q22+Q23+Q24+Q25))</f>
        <v>190311</v>
      </c>
      <c r="R26" s="385">
        <v>868705</v>
      </c>
      <c r="T26" s="35"/>
    </row>
    <row r="27" spans="8:16" ht="13.5" customHeight="1">
      <c r="H27" s="5">
        <v>1</v>
      </c>
      <c r="I27" s="331" t="s">
        <v>4</v>
      </c>
      <c r="J27" s="17">
        <v>1328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29</v>
      </c>
      <c r="I28" s="331" t="s">
        <v>46</v>
      </c>
      <c r="J28" s="17">
        <v>1038</v>
      </c>
      <c r="K28" s="19"/>
      <c r="M28" s="138">
        <f>SUM(Q3)</f>
        <v>133989</v>
      </c>
      <c r="N28" s="331" t="s">
        <v>0</v>
      </c>
      <c r="O28" s="5">
        <f>SUM(L3)</f>
        <v>33</v>
      </c>
      <c r="P28" s="138">
        <f>SUM(Q3)</f>
        <v>133989</v>
      </c>
    </row>
    <row r="29" spans="8:16" ht="13.5" customHeight="1">
      <c r="H29" s="5">
        <v>4</v>
      </c>
      <c r="I29" s="331" t="s">
        <v>23</v>
      </c>
      <c r="J29" s="231">
        <v>958</v>
      </c>
      <c r="K29" s="19"/>
      <c r="M29" s="138">
        <f aca="true" t="shared" si="7" ref="M29:M37">SUM(Q4)</f>
        <v>151919</v>
      </c>
      <c r="N29" s="331" t="s">
        <v>43</v>
      </c>
      <c r="O29" s="5">
        <f aca="true" t="shared" si="8" ref="O29:O37">SUM(L4)</f>
        <v>26</v>
      </c>
      <c r="P29" s="138">
        <f aca="true" t="shared" si="9" ref="P29:P37">SUM(Q4)</f>
        <v>151919</v>
      </c>
    </row>
    <row r="30" spans="8:16" ht="13.5" customHeight="1">
      <c r="H30" s="5">
        <v>18</v>
      </c>
      <c r="I30" s="331" t="s">
        <v>35</v>
      </c>
      <c r="J30" s="17">
        <v>861</v>
      </c>
      <c r="K30" s="19"/>
      <c r="M30" s="138">
        <f t="shared" si="7"/>
        <v>76383</v>
      </c>
      <c r="N30" s="331" t="s">
        <v>3</v>
      </c>
      <c r="O30" s="5">
        <f t="shared" si="8"/>
        <v>16</v>
      </c>
      <c r="P30" s="138">
        <f t="shared" si="9"/>
        <v>76383</v>
      </c>
    </row>
    <row r="31" spans="8:16" ht="13.5" customHeight="1">
      <c r="H31" s="5">
        <v>22</v>
      </c>
      <c r="I31" s="331" t="s">
        <v>39</v>
      </c>
      <c r="J31" s="17">
        <v>705</v>
      </c>
      <c r="K31" s="19"/>
      <c r="M31" s="138">
        <f t="shared" si="7"/>
        <v>42459</v>
      </c>
      <c r="N31" s="331" t="s">
        <v>1</v>
      </c>
      <c r="O31" s="5">
        <f t="shared" si="8"/>
        <v>34</v>
      </c>
      <c r="P31" s="138">
        <f t="shared" si="9"/>
        <v>42459</v>
      </c>
    </row>
    <row r="32" spans="8:19" ht="13.5" customHeight="1">
      <c r="H32" s="5">
        <v>6</v>
      </c>
      <c r="I32" s="331" t="s">
        <v>25</v>
      </c>
      <c r="J32" s="17">
        <v>581</v>
      </c>
      <c r="K32" s="19"/>
      <c r="M32" s="138">
        <f t="shared" si="7"/>
        <v>40734</v>
      </c>
      <c r="N32" s="331" t="s">
        <v>7</v>
      </c>
      <c r="O32" s="5">
        <f t="shared" si="8"/>
        <v>13</v>
      </c>
      <c r="P32" s="138">
        <f t="shared" si="9"/>
        <v>40734</v>
      </c>
      <c r="S32" s="14"/>
    </row>
    <row r="33" spans="8:20" ht="13.5" customHeight="1">
      <c r="H33" s="5">
        <v>10</v>
      </c>
      <c r="I33" s="331" t="s">
        <v>29</v>
      </c>
      <c r="J33" s="17">
        <v>486</v>
      </c>
      <c r="K33" s="19"/>
      <c r="M33" s="138">
        <f t="shared" si="7"/>
        <v>28893</v>
      </c>
      <c r="N33" s="331" t="s">
        <v>5</v>
      </c>
      <c r="O33" s="5">
        <f t="shared" si="8"/>
        <v>36</v>
      </c>
      <c r="P33" s="138">
        <f t="shared" si="9"/>
        <v>28893</v>
      </c>
      <c r="S33" s="35"/>
      <c r="T33" s="35"/>
    </row>
    <row r="34" spans="8:20" ht="13.5" customHeight="1">
      <c r="H34" s="5">
        <v>23</v>
      </c>
      <c r="I34" s="331" t="s">
        <v>40</v>
      </c>
      <c r="J34" s="17">
        <v>399</v>
      </c>
      <c r="K34" s="19"/>
      <c r="M34" s="138">
        <f t="shared" si="7"/>
        <v>31105</v>
      </c>
      <c r="N34" s="331" t="s">
        <v>114</v>
      </c>
      <c r="O34" s="5">
        <f t="shared" si="8"/>
        <v>31</v>
      </c>
      <c r="P34" s="138">
        <f t="shared" si="9"/>
        <v>31105</v>
      </c>
      <c r="S34" s="35"/>
      <c r="T34" s="35"/>
    </row>
    <row r="35" spans="8:19" ht="13.5" customHeight="1">
      <c r="H35" s="5">
        <v>28</v>
      </c>
      <c r="I35" s="331" t="s">
        <v>45</v>
      </c>
      <c r="J35" s="17">
        <v>389</v>
      </c>
      <c r="K35" s="19"/>
      <c r="M35" s="138">
        <f t="shared" si="7"/>
        <v>22766</v>
      </c>
      <c r="N35" s="331" t="s">
        <v>34</v>
      </c>
      <c r="O35" s="5">
        <f t="shared" si="8"/>
        <v>17</v>
      </c>
      <c r="P35" s="138">
        <f t="shared" si="9"/>
        <v>22766</v>
      </c>
      <c r="S35" s="35"/>
    </row>
    <row r="36" spans="8:19" ht="13.5" customHeight="1">
      <c r="H36" s="5">
        <v>11</v>
      </c>
      <c r="I36" s="331" t="s">
        <v>30</v>
      </c>
      <c r="J36" s="17">
        <v>385</v>
      </c>
      <c r="K36" s="19"/>
      <c r="M36" s="138">
        <f t="shared" si="7"/>
        <v>30008</v>
      </c>
      <c r="N36" s="331" t="s">
        <v>41</v>
      </c>
      <c r="O36" s="5">
        <f t="shared" si="8"/>
        <v>24</v>
      </c>
      <c r="P36" s="138">
        <f t="shared" si="9"/>
        <v>30008</v>
      </c>
      <c r="S36" s="35"/>
    </row>
    <row r="37" spans="8:19" ht="13.5" customHeight="1" thickBot="1">
      <c r="H37" s="5">
        <v>32</v>
      </c>
      <c r="I37" s="331" t="s">
        <v>49</v>
      </c>
      <c r="J37" s="17">
        <v>291</v>
      </c>
      <c r="K37" s="19"/>
      <c r="M37" s="184">
        <f t="shared" si="7"/>
        <v>23458</v>
      </c>
      <c r="N37" s="336" t="s">
        <v>22</v>
      </c>
      <c r="O37" s="18">
        <f t="shared" si="8"/>
        <v>3</v>
      </c>
      <c r="P37" s="184">
        <f t="shared" si="9"/>
        <v>23458</v>
      </c>
      <c r="S37" s="35"/>
    </row>
    <row r="38" spans="7:21" ht="13.5" customHeight="1">
      <c r="G38" s="23"/>
      <c r="H38" s="5">
        <v>27</v>
      </c>
      <c r="I38" s="331" t="s">
        <v>44</v>
      </c>
      <c r="J38" s="17">
        <v>112</v>
      </c>
      <c r="K38" s="19"/>
      <c r="M38" s="432">
        <f>SUM(Q13-(Q3+Q4+Q5+Q6+Q7+Q8+Q9+Q10+Q11+Q12))</f>
        <v>163293</v>
      </c>
      <c r="N38" s="5" t="s">
        <v>59</v>
      </c>
      <c r="O38" s="433"/>
      <c r="P38" s="202">
        <f>SUM(M38)</f>
        <v>163293</v>
      </c>
      <c r="U38" s="35"/>
    </row>
    <row r="39" spans="8:16" ht="13.5" customHeight="1">
      <c r="H39" s="5">
        <v>7</v>
      </c>
      <c r="I39" s="331" t="s">
        <v>26</v>
      </c>
      <c r="J39" s="17">
        <v>32</v>
      </c>
      <c r="K39" s="19"/>
      <c r="P39" s="35"/>
    </row>
    <row r="40" spans="8:11" ht="13.5" customHeight="1">
      <c r="H40" s="5">
        <v>5</v>
      </c>
      <c r="I40" s="331" t="s">
        <v>24</v>
      </c>
      <c r="J40" s="139">
        <v>0</v>
      </c>
      <c r="K40" s="19"/>
    </row>
    <row r="41" spans="8:11" ht="13.5" customHeight="1">
      <c r="H41" s="5">
        <v>8</v>
      </c>
      <c r="I41" s="331" t="s">
        <v>27</v>
      </c>
      <c r="J41" s="231">
        <v>0</v>
      </c>
      <c r="K41" s="19"/>
    </row>
    <row r="42" spans="8:11" ht="13.5" customHeight="1">
      <c r="H42" s="131">
        <v>40</v>
      </c>
      <c r="I42" s="332" t="s">
        <v>167</v>
      </c>
      <c r="J42" s="17">
        <v>39290</v>
      </c>
      <c r="K42" s="19"/>
    </row>
    <row r="43" spans="8:10" ht="13.5" customHeight="1">
      <c r="H43" s="1"/>
      <c r="I43" s="40" t="s">
        <v>179</v>
      </c>
      <c r="J43" s="157">
        <f>SUM(J3:J42)</f>
        <v>725775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38"/>
    </row>
    <row r="53" spans="1:9" ht="13.5" customHeight="1">
      <c r="A53" s="13">
        <v>1</v>
      </c>
      <c r="B53" s="331" t="s">
        <v>0</v>
      </c>
      <c r="C53" s="17">
        <f aca="true" t="shared" si="10" ref="C53:C62">SUM(J3)</f>
        <v>162484</v>
      </c>
      <c r="D53" s="139">
        <f aca="true" t="shared" si="11" ref="D53:D62">SUM(Q3)</f>
        <v>133989</v>
      </c>
      <c r="E53" s="135">
        <f aca="true" t="shared" si="12" ref="E53:E62">SUM(P16/Q16*100)</f>
        <v>96.05457619503659</v>
      </c>
      <c r="F53" s="27">
        <f aca="true" t="shared" si="13" ref="F53:F63">SUM(C53/D53*100)</f>
        <v>121.2666711446462</v>
      </c>
      <c r="G53" s="28"/>
      <c r="I53" s="338"/>
    </row>
    <row r="54" spans="1:9" ht="13.5" customHeight="1">
      <c r="A54" s="13">
        <v>2</v>
      </c>
      <c r="B54" s="331" t="s">
        <v>43</v>
      </c>
      <c r="C54" s="17">
        <f t="shared" si="10"/>
        <v>123868</v>
      </c>
      <c r="D54" s="139">
        <f t="shared" si="11"/>
        <v>151919</v>
      </c>
      <c r="E54" s="135">
        <f t="shared" si="12"/>
        <v>87.78738483345145</v>
      </c>
      <c r="F54" s="27">
        <f t="shared" si="13"/>
        <v>81.5355551313529</v>
      </c>
      <c r="G54" s="28"/>
      <c r="I54" s="338"/>
    </row>
    <row r="55" spans="1:9" ht="13.5" customHeight="1">
      <c r="A55" s="13">
        <v>3</v>
      </c>
      <c r="B55" s="331" t="s">
        <v>3</v>
      </c>
      <c r="C55" s="17">
        <f t="shared" si="10"/>
        <v>87913</v>
      </c>
      <c r="D55" s="139">
        <f t="shared" si="11"/>
        <v>76383</v>
      </c>
      <c r="E55" s="135">
        <f t="shared" si="12"/>
        <v>77.59448533954703</v>
      </c>
      <c r="F55" s="27">
        <f t="shared" si="13"/>
        <v>115.09498186769306</v>
      </c>
      <c r="G55" s="28"/>
      <c r="I55" s="338"/>
    </row>
    <row r="56" spans="1:9" ht="13.5" customHeight="1">
      <c r="A56" s="13">
        <v>4</v>
      </c>
      <c r="B56" s="331" t="s">
        <v>1</v>
      </c>
      <c r="C56" s="17">
        <f t="shared" si="10"/>
        <v>45463</v>
      </c>
      <c r="D56" s="139">
        <f t="shared" si="11"/>
        <v>42459</v>
      </c>
      <c r="E56" s="135">
        <f t="shared" si="12"/>
        <v>98.15194628554157</v>
      </c>
      <c r="F56" s="27">
        <f t="shared" si="13"/>
        <v>107.07506064674158</v>
      </c>
      <c r="G56" s="28"/>
      <c r="I56" s="338"/>
    </row>
    <row r="57" spans="1:16" ht="13.5" customHeight="1">
      <c r="A57" s="13">
        <v>5</v>
      </c>
      <c r="B57" s="331" t="s">
        <v>7</v>
      </c>
      <c r="C57" s="17">
        <f t="shared" si="10"/>
        <v>34424</v>
      </c>
      <c r="D57" s="139">
        <f t="shared" si="11"/>
        <v>40734</v>
      </c>
      <c r="E57" s="135">
        <f t="shared" si="12"/>
        <v>74.46085959637473</v>
      </c>
      <c r="F57" s="27">
        <f t="shared" si="13"/>
        <v>84.50925516767319</v>
      </c>
      <c r="G57" s="28"/>
      <c r="I57" s="338"/>
      <c r="P57" s="35"/>
    </row>
    <row r="58" spans="1:7" ht="13.5" customHeight="1">
      <c r="A58" s="13">
        <v>6</v>
      </c>
      <c r="B58" s="331" t="s">
        <v>5</v>
      </c>
      <c r="C58" s="17">
        <f t="shared" si="10"/>
        <v>29591</v>
      </c>
      <c r="D58" s="139">
        <f t="shared" si="11"/>
        <v>28893</v>
      </c>
      <c r="E58" s="135">
        <f t="shared" si="12"/>
        <v>82.94139081200773</v>
      </c>
      <c r="F58" s="27">
        <f t="shared" si="13"/>
        <v>102.41581005779948</v>
      </c>
      <c r="G58" s="28"/>
    </row>
    <row r="59" spans="1:7" ht="13.5" customHeight="1">
      <c r="A59" s="13">
        <v>7</v>
      </c>
      <c r="B59" s="331" t="s">
        <v>114</v>
      </c>
      <c r="C59" s="17">
        <f t="shared" si="10"/>
        <v>27422</v>
      </c>
      <c r="D59" s="139">
        <f t="shared" si="11"/>
        <v>31105</v>
      </c>
      <c r="E59" s="135">
        <f t="shared" si="12"/>
        <v>92.96538631047225</v>
      </c>
      <c r="F59" s="27">
        <f t="shared" si="13"/>
        <v>88.15945989390774</v>
      </c>
      <c r="G59" s="28"/>
    </row>
    <row r="60" spans="1:7" ht="13.5" customHeight="1">
      <c r="A60" s="13">
        <v>8</v>
      </c>
      <c r="B60" s="331" t="s">
        <v>34</v>
      </c>
      <c r="C60" s="17">
        <f t="shared" si="10"/>
        <v>25459</v>
      </c>
      <c r="D60" s="139">
        <f t="shared" si="11"/>
        <v>22766</v>
      </c>
      <c r="E60" s="135">
        <f t="shared" si="12"/>
        <v>82.96617349931566</v>
      </c>
      <c r="F60" s="27">
        <f t="shared" si="13"/>
        <v>111.82904331019942</v>
      </c>
      <c r="G60" s="28"/>
    </row>
    <row r="61" spans="1:7" ht="13.5" customHeight="1">
      <c r="A61" s="13">
        <v>9</v>
      </c>
      <c r="B61" s="331" t="s">
        <v>41</v>
      </c>
      <c r="C61" s="17">
        <f t="shared" si="10"/>
        <v>25091</v>
      </c>
      <c r="D61" s="139">
        <f t="shared" si="11"/>
        <v>30008</v>
      </c>
      <c r="E61" s="135">
        <f t="shared" si="12"/>
        <v>81.67111516177332</v>
      </c>
      <c r="F61" s="27">
        <f t="shared" si="13"/>
        <v>83.61436950146629</v>
      </c>
      <c r="G61" s="28"/>
    </row>
    <row r="62" spans="1:7" ht="13.5" customHeight="1" thickBot="1">
      <c r="A62" s="213">
        <v>10</v>
      </c>
      <c r="B62" s="336" t="s">
        <v>22</v>
      </c>
      <c r="C62" s="185">
        <f t="shared" si="10"/>
        <v>20376</v>
      </c>
      <c r="D62" s="214">
        <f t="shared" si="11"/>
        <v>23458</v>
      </c>
      <c r="E62" s="215">
        <f t="shared" si="12"/>
        <v>57.066039321122496</v>
      </c>
      <c r="F62" s="216">
        <f t="shared" si="13"/>
        <v>86.86162503197204</v>
      </c>
      <c r="G62" s="217"/>
    </row>
    <row r="63" spans="1:7" ht="13.5" customHeight="1" thickTop="1">
      <c r="A63" s="186"/>
      <c r="B63" s="218" t="s">
        <v>109</v>
      </c>
      <c r="C63" s="219">
        <f>SUM(J43)</f>
        <v>725775</v>
      </c>
      <c r="D63" s="219">
        <f>SUM(Q13)</f>
        <v>745007</v>
      </c>
      <c r="E63" s="220">
        <f>SUM(C63/R26*100)</f>
        <v>83.54677364582913</v>
      </c>
      <c r="F63" s="221">
        <f t="shared" si="13"/>
        <v>97.41854774518896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3" t="s">
        <v>209</v>
      </c>
      <c r="I2" s="131"/>
      <c r="J2" s="405" t="s">
        <v>202</v>
      </c>
      <c r="K2" s="5"/>
      <c r="L2" s="238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6" t="s">
        <v>199</v>
      </c>
      <c r="I3" s="131"/>
      <c r="J3" s="244" t="s">
        <v>200</v>
      </c>
      <c r="K3" s="5"/>
      <c r="L3" s="402" t="s">
        <v>199</v>
      </c>
      <c r="M3" s="1"/>
      <c r="N3" s="142"/>
      <c r="O3" s="142"/>
      <c r="S3" s="33"/>
      <c r="T3" s="33"/>
      <c r="U3" s="33"/>
    </row>
    <row r="4" spans="8:21" ht="13.5">
      <c r="H4" s="9">
        <v>22037</v>
      </c>
      <c r="I4" s="131">
        <v>26</v>
      </c>
      <c r="J4" s="331" t="s">
        <v>43</v>
      </c>
      <c r="K4" s="189">
        <f>SUM(I4)</f>
        <v>26</v>
      </c>
      <c r="L4" s="344">
        <v>19662</v>
      </c>
      <c r="M4" s="63"/>
      <c r="N4" s="143"/>
      <c r="O4" s="143"/>
      <c r="S4" s="33"/>
      <c r="T4" s="33"/>
      <c r="U4" s="33"/>
    </row>
    <row r="5" spans="8:21" ht="13.5">
      <c r="H5" s="61">
        <v>21418</v>
      </c>
      <c r="I5" s="131">
        <v>33</v>
      </c>
      <c r="J5" s="331" t="s">
        <v>0</v>
      </c>
      <c r="K5" s="189">
        <f aca="true" t="shared" si="0" ref="K5:K13">SUM(I5)</f>
        <v>33</v>
      </c>
      <c r="L5" s="345">
        <v>11479</v>
      </c>
      <c r="M5" s="63"/>
      <c r="N5" s="143"/>
      <c r="O5" s="143"/>
      <c r="S5" s="33"/>
      <c r="T5" s="33"/>
      <c r="U5" s="33"/>
    </row>
    <row r="6" spans="8:21" ht="13.5">
      <c r="H6" s="140">
        <v>11935</v>
      </c>
      <c r="I6" s="131">
        <v>16</v>
      </c>
      <c r="J6" s="331" t="s">
        <v>3</v>
      </c>
      <c r="K6" s="189">
        <f t="shared" si="0"/>
        <v>16</v>
      </c>
      <c r="L6" s="345">
        <v>10300</v>
      </c>
      <c r="M6" s="63"/>
      <c r="N6" s="404"/>
      <c r="O6" s="143"/>
      <c r="S6" s="33"/>
      <c r="T6" s="33"/>
      <c r="U6" s="33"/>
    </row>
    <row r="7" spans="8:21" ht="13.5">
      <c r="H7" s="140">
        <v>5380</v>
      </c>
      <c r="I7" s="131">
        <v>14</v>
      </c>
      <c r="J7" s="331" t="s">
        <v>32</v>
      </c>
      <c r="K7" s="189">
        <f t="shared" si="0"/>
        <v>14</v>
      </c>
      <c r="L7" s="345">
        <v>5931</v>
      </c>
      <c r="M7" s="63"/>
      <c r="N7" s="143"/>
      <c r="O7" s="143"/>
      <c r="S7" s="33"/>
      <c r="T7" s="33"/>
      <c r="U7" s="33"/>
    </row>
    <row r="8" spans="8:21" ht="13.5">
      <c r="H8" s="140">
        <v>4891</v>
      </c>
      <c r="I8" s="131">
        <v>17</v>
      </c>
      <c r="J8" s="331" t="s">
        <v>34</v>
      </c>
      <c r="K8" s="189">
        <f t="shared" si="0"/>
        <v>17</v>
      </c>
      <c r="L8" s="345">
        <v>1836</v>
      </c>
      <c r="M8" s="63"/>
      <c r="N8" s="143"/>
      <c r="O8" s="143"/>
      <c r="S8" s="33"/>
      <c r="T8" s="33"/>
      <c r="U8" s="33"/>
    </row>
    <row r="9" spans="8:21" ht="13.5">
      <c r="H9" s="140">
        <v>4451</v>
      </c>
      <c r="I9" s="131">
        <v>24</v>
      </c>
      <c r="J9" s="331" t="s">
        <v>41</v>
      </c>
      <c r="K9" s="189">
        <f t="shared" si="0"/>
        <v>24</v>
      </c>
      <c r="L9" s="345">
        <v>10540</v>
      </c>
      <c r="M9" s="63"/>
      <c r="N9" s="143"/>
      <c r="O9" s="143"/>
      <c r="S9" s="33"/>
      <c r="T9" s="33"/>
      <c r="U9" s="33"/>
    </row>
    <row r="10" spans="8:21" ht="13.5">
      <c r="H10" s="426">
        <v>4060</v>
      </c>
      <c r="I10" s="232">
        <v>38</v>
      </c>
      <c r="J10" s="335" t="s">
        <v>52</v>
      </c>
      <c r="K10" s="189">
        <f t="shared" si="0"/>
        <v>38</v>
      </c>
      <c r="L10" s="345">
        <v>4768</v>
      </c>
      <c r="S10" s="33"/>
      <c r="T10" s="33"/>
      <c r="U10" s="33"/>
    </row>
    <row r="11" spans="8:21" ht="13.5">
      <c r="H11" s="141">
        <v>1850</v>
      </c>
      <c r="I11" s="131">
        <v>25</v>
      </c>
      <c r="J11" s="331" t="s">
        <v>42</v>
      </c>
      <c r="K11" s="189">
        <f t="shared" si="0"/>
        <v>25</v>
      </c>
      <c r="L11" s="345">
        <v>905</v>
      </c>
      <c r="M11" s="63"/>
      <c r="N11" s="143"/>
      <c r="O11" s="143"/>
      <c r="S11" s="33"/>
      <c r="T11" s="33"/>
      <c r="U11" s="33"/>
    </row>
    <row r="12" spans="8:21" ht="13.5">
      <c r="H12" s="357">
        <v>1730</v>
      </c>
      <c r="I12" s="232">
        <v>36</v>
      </c>
      <c r="J12" s="335" t="s">
        <v>5</v>
      </c>
      <c r="K12" s="189">
        <f t="shared" si="0"/>
        <v>36</v>
      </c>
      <c r="L12" s="345">
        <v>1282</v>
      </c>
      <c r="M12" s="63"/>
      <c r="N12" s="143"/>
      <c r="O12" s="143"/>
      <c r="S12" s="33"/>
      <c r="T12" s="33"/>
      <c r="U12" s="33"/>
    </row>
    <row r="13" spans="8:21" ht="14.25" thickBot="1">
      <c r="H13" s="437">
        <v>1300</v>
      </c>
      <c r="I13" s="438">
        <v>40</v>
      </c>
      <c r="J13" s="337" t="s">
        <v>2</v>
      </c>
      <c r="K13" s="189">
        <f t="shared" si="0"/>
        <v>40</v>
      </c>
      <c r="L13" s="345">
        <v>2242</v>
      </c>
      <c r="M13" s="63"/>
      <c r="N13" s="143"/>
      <c r="O13" s="143"/>
      <c r="S13" s="33"/>
      <c r="T13" s="33"/>
      <c r="U13" s="33"/>
    </row>
    <row r="14" spans="8:21" ht="14.25" thickTop="1">
      <c r="H14" s="61">
        <v>856</v>
      </c>
      <c r="I14" s="196">
        <v>34</v>
      </c>
      <c r="J14" s="381" t="s">
        <v>1</v>
      </c>
      <c r="K14" s="167" t="s">
        <v>9</v>
      </c>
      <c r="L14" s="346">
        <v>73083</v>
      </c>
      <c r="S14" s="33"/>
      <c r="T14" s="33"/>
      <c r="U14" s="33"/>
    </row>
    <row r="15" spans="8:21" ht="13.5">
      <c r="H15" s="140">
        <v>691</v>
      </c>
      <c r="I15" s="131">
        <v>37</v>
      </c>
      <c r="J15" s="331" t="s">
        <v>51</v>
      </c>
      <c r="K15" s="70"/>
      <c r="L15" s="1" t="s">
        <v>90</v>
      </c>
      <c r="M15" s="339" t="s">
        <v>180</v>
      </c>
      <c r="N15" s="59" t="s">
        <v>113</v>
      </c>
      <c r="S15" s="33"/>
      <c r="T15" s="33"/>
      <c r="U15" s="33"/>
    </row>
    <row r="16" spans="8:21" ht="13.5">
      <c r="H16" s="61">
        <v>650</v>
      </c>
      <c r="I16" s="131">
        <v>19</v>
      </c>
      <c r="J16" s="331" t="s">
        <v>36</v>
      </c>
      <c r="K16" s="189">
        <f>SUM(I4)</f>
        <v>26</v>
      </c>
      <c r="L16" s="331" t="s">
        <v>43</v>
      </c>
      <c r="M16" s="363">
        <v>25859</v>
      </c>
      <c r="N16" s="141">
        <f>SUM(H4)</f>
        <v>22037</v>
      </c>
      <c r="O16" s="63"/>
      <c r="P16" s="23"/>
      <c r="S16" s="33"/>
      <c r="T16" s="33"/>
      <c r="U16" s="33"/>
    </row>
    <row r="17" spans="8:21" ht="13.5">
      <c r="H17" s="426">
        <v>533</v>
      </c>
      <c r="I17" s="131">
        <v>18</v>
      </c>
      <c r="J17" s="331" t="s">
        <v>35</v>
      </c>
      <c r="K17" s="189">
        <f aca="true" t="shared" si="1" ref="K17:K25">SUM(I5)</f>
        <v>33</v>
      </c>
      <c r="L17" s="331" t="s">
        <v>0</v>
      </c>
      <c r="M17" s="364">
        <v>18229</v>
      </c>
      <c r="N17" s="141">
        <f aca="true" t="shared" si="2" ref="N17:N25">SUM(H5)</f>
        <v>21418</v>
      </c>
      <c r="O17" s="63"/>
      <c r="P17" s="23"/>
      <c r="S17" s="33"/>
      <c r="T17" s="33"/>
      <c r="U17" s="33"/>
    </row>
    <row r="18" spans="8:21" ht="13.5">
      <c r="H18" s="62">
        <v>384</v>
      </c>
      <c r="I18" s="131">
        <v>15</v>
      </c>
      <c r="J18" s="331" t="s">
        <v>33</v>
      </c>
      <c r="K18" s="189">
        <f t="shared" si="1"/>
        <v>16</v>
      </c>
      <c r="L18" s="331" t="s">
        <v>3</v>
      </c>
      <c r="M18" s="364">
        <v>11842</v>
      </c>
      <c r="N18" s="141">
        <f t="shared" si="2"/>
        <v>11935</v>
      </c>
      <c r="O18" s="63"/>
      <c r="P18" s="23"/>
      <c r="S18" s="33"/>
      <c r="T18" s="33"/>
      <c r="U18" s="33"/>
    </row>
    <row r="19" spans="8:21" ht="13.5">
      <c r="H19" s="60">
        <v>233</v>
      </c>
      <c r="I19" s="131">
        <v>6</v>
      </c>
      <c r="J19" s="331" t="s">
        <v>25</v>
      </c>
      <c r="K19" s="189">
        <f t="shared" si="1"/>
        <v>14</v>
      </c>
      <c r="L19" s="331" t="s">
        <v>32</v>
      </c>
      <c r="M19" s="364">
        <v>5624</v>
      </c>
      <c r="N19" s="141">
        <f t="shared" si="2"/>
        <v>5380</v>
      </c>
      <c r="O19" s="63"/>
      <c r="P19" s="23"/>
      <c r="S19" s="33"/>
      <c r="T19" s="33"/>
      <c r="U19" s="33"/>
    </row>
    <row r="20" spans="8:21" ht="14.25" thickBot="1">
      <c r="H20" s="61">
        <v>170</v>
      </c>
      <c r="I20" s="131">
        <v>2</v>
      </c>
      <c r="J20" s="331" t="s">
        <v>6</v>
      </c>
      <c r="K20" s="189">
        <f t="shared" si="1"/>
        <v>17</v>
      </c>
      <c r="L20" s="331" t="s">
        <v>34</v>
      </c>
      <c r="M20" s="364">
        <v>6156</v>
      </c>
      <c r="N20" s="141">
        <f t="shared" si="2"/>
        <v>4891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140">
        <v>135</v>
      </c>
      <c r="I21" s="131">
        <v>23</v>
      </c>
      <c r="J21" s="331" t="s">
        <v>40</v>
      </c>
      <c r="K21" s="189">
        <f t="shared" si="1"/>
        <v>24</v>
      </c>
      <c r="L21" s="331" t="s">
        <v>41</v>
      </c>
      <c r="M21" s="364">
        <v>5123</v>
      </c>
      <c r="N21" s="141">
        <f t="shared" si="2"/>
        <v>4451</v>
      </c>
      <c r="O21" s="63"/>
      <c r="P21" s="23"/>
      <c r="S21" s="33"/>
      <c r="T21" s="33"/>
      <c r="U21" s="33"/>
    </row>
    <row r="22" spans="1:21" ht="13.5">
      <c r="A22" s="87">
        <v>1</v>
      </c>
      <c r="B22" s="331" t="s">
        <v>43</v>
      </c>
      <c r="C22" s="60">
        <f aca="true" t="shared" si="3" ref="C22:C31">SUM(H4)</f>
        <v>22037</v>
      </c>
      <c r="D22" s="141">
        <f>SUM(L4)</f>
        <v>19662</v>
      </c>
      <c r="E22" s="75">
        <f aca="true" t="shared" si="4" ref="E22:E32">SUM(N16/M16*100)</f>
        <v>85.21984608840249</v>
      </c>
      <c r="F22" s="81">
        <f>SUM(C22/D22*100)</f>
        <v>112.07913742243922</v>
      </c>
      <c r="G22" s="5"/>
      <c r="H22" s="209">
        <v>130</v>
      </c>
      <c r="I22" s="131">
        <v>21</v>
      </c>
      <c r="J22" s="331" t="s">
        <v>38</v>
      </c>
      <c r="K22" s="189">
        <f t="shared" si="1"/>
        <v>38</v>
      </c>
      <c r="L22" s="335" t="s">
        <v>52</v>
      </c>
      <c r="M22" s="364">
        <v>5460</v>
      </c>
      <c r="N22" s="141">
        <f t="shared" si="2"/>
        <v>4060</v>
      </c>
      <c r="O22" s="63"/>
      <c r="P22" s="23"/>
      <c r="S22" s="33"/>
      <c r="T22" s="33"/>
      <c r="U22" s="33"/>
    </row>
    <row r="23" spans="1:21" ht="13.5">
      <c r="A23" s="87">
        <v>2</v>
      </c>
      <c r="B23" s="331" t="s">
        <v>0</v>
      </c>
      <c r="C23" s="60">
        <f t="shared" si="3"/>
        <v>21418</v>
      </c>
      <c r="D23" s="141">
        <f aca="true" t="shared" si="5" ref="D23:D31">SUM(L5)</f>
        <v>11479</v>
      </c>
      <c r="E23" s="75">
        <f t="shared" si="4"/>
        <v>117.49410280322563</v>
      </c>
      <c r="F23" s="81">
        <f aca="true" t="shared" si="6" ref="F23:F32">SUM(C23/D23*100)</f>
        <v>186.58419722972383</v>
      </c>
      <c r="G23" s="5"/>
      <c r="H23" s="144">
        <v>119</v>
      </c>
      <c r="I23" s="131">
        <v>9</v>
      </c>
      <c r="J23" s="331" t="s">
        <v>28</v>
      </c>
      <c r="K23" s="189">
        <f t="shared" si="1"/>
        <v>25</v>
      </c>
      <c r="L23" s="331" t="s">
        <v>42</v>
      </c>
      <c r="M23" s="364">
        <v>1555</v>
      </c>
      <c r="N23" s="141">
        <f t="shared" si="2"/>
        <v>1850</v>
      </c>
      <c r="O23" s="63"/>
      <c r="P23" s="23"/>
      <c r="S23" s="33"/>
      <c r="T23" s="33"/>
      <c r="U23" s="33"/>
    </row>
    <row r="24" spans="1:21" ht="13.5">
      <c r="A24" s="87">
        <v>3</v>
      </c>
      <c r="B24" s="331" t="s">
        <v>3</v>
      </c>
      <c r="C24" s="60">
        <f t="shared" si="3"/>
        <v>11935</v>
      </c>
      <c r="D24" s="141">
        <f t="shared" si="5"/>
        <v>10300</v>
      </c>
      <c r="E24" s="75">
        <f t="shared" si="4"/>
        <v>100.78534031413614</v>
      </c>
      <c r="F24" s="81">
        <f t="shared" si="6"/>
        <v>115.873786407767</v>
      </c>
      <c r="G24" s="5"/>
      <c r="H24" s="144">
        <v>60</v>
      </c>
      <c r="I24" s="131">
        <v>1</v>
      </c>
      <c r="J24" s="331" t="s">
        <v>4</v>
      </c>
      <c r="K24" s="189">
        <f t="shared" si="1"/>
        <v>36</v>
      </c>
      <c r="L24" s="335" t="s">
        <v>5</v>
      </c>
      <c r="M24" s="364">
        <v>1779</v>
      </c>
      <c r="N24" s="141">
        <f t="shared" si="2"/>
        <v>1730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1" t="s">
        <v>32</v>
      </c>
      <c r="C25" s="60">
        <f t="shared" si="3"/>
        <v>5380</v>
      </c>
      <c r="D25" s="141">
        <f t="shared" si="5"/>
        <v>5931</v>
      </c>
      <c r="E25" s="75">
        <f t="shared" si="4"/>
        <v>95.66145092460881</v>
      </c>
      <c r="F25" s="81">
        <f t="shared" si="6"/>
        <v>90.70982970831226</v>
      </c>
      <c r="G25" s="5"/>
      <c r="H25" s="209">
        <v>33</v>
      </c>
      <c r="I25" s="131">
        <v>22</v>
      </c>
      <c r="J25" s="331" t="s">
        <v>39</v>
      </c>
      <c r="K25" s="189">
        <f t="shared" si="1"/>
        <v>40</v>
      </c>
      <c r="L25" s="337" t="s">
        <v>2</v>
      </c>
      <c r="M25" s="365">
        <v>1834</v>
      </c>
      <c r="N25" s="357">
        <f t="shared" si="2"/>
        <v>1300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1" t="s">
        <v>34</v>
      </c>
      <c r="C26" s="60">
        <f t="shared" si="3"/>
        <v>4891</v>
      </c>
      <c r="D26" s="141">
        <f t="shared" si="5"/>
        <v>1836</v>
      </c>
      <c r="E26" s="75">
        <f t="shared" si="4"/>
        <v>79.45094217024041</v>
      </c>
      <c r="F26" s="81">
        <f t="shared" si="6"/>
        <v>266.39433551198255</v>
      </c>
      <c r="G26" s="16"/>
      <c r="H26" s="209">
        <v>32</v>
      </c>
      <c r="I26" s="131">
        <v>7</v>
      </c>
      <c r="J26" s="331" t="s">
        <v>26</v>
      </c>
      <c r="K26" s="188"/>
      <c r="L26" s="5" t="s">
        <v>96</v>
      </c>
      <c r="M26" s="421">
        <v>87816</v>
      </c>
      <c r="N26" s="422">
        <f>SUM(H44)</f>
        <v>83157</v>
      </c>
      <c r="S26" s="33"/>
      <c r="T26" s="33"/>
      <c r="U26" s="33"/>
    </row>
    <row r="27" spans="1:21" ht="13.5">
      <c r="A27" s="87">
        <v>6</v>
      </c>
      <c r="B27" s="331" t="s">
        <v>41</v>
      </c>
      <c r="C27" s="60">
        <f t="shared" si="3"/>
        <v>4451</v>
      </c>
      <c r="D27" s="141">
        <f t="shared" si="5"/>
        <v>10540</v>
      </c>
      <c r="E27" s="75">
        <f t="shared" si="4"/>
        <v>86.8826859262151</v>
      </c>
      <c r="F27" s="81">
        <f t="shared" si="6"/>
        <v>42.22960151802656</v>
      </c>
      <c r="G27" s="5"/>
      <c r="H27" s="144">
        <v>30</v>
      </c>
      <c r="I27" s="131">
        <v>4</v>
      </c>
      <c r="J27" s="331" t="s">
        <v>23</v>
      </c>
      <c r="L27" s="66"/>
      <c r="M27" s="33"/>
      <c r="S27" s="33"/>
      <c r="T27" s="33"/>
      <c r="U27" s="33"/>
    </row>
    <row r="28" spans="1:21" ht="13.5">
      <c r="A28" s="87">
        <v>7</v>
      </c>
      <c r="B28" s="335" t="s">
        <v>52</v>
      </c>
      <c r="C28" s="60">
        <f t="shared" si="3"/>
        <v>4060</v>
      </c>
      <c r="D28" s="141">
        <f t="shared" si="5"/>
        <v>4768</v>
      </c>
      <c r="E28" s="75">
        <f t="shared" si="4"/>
        <v>74.35897435897436</v>
      </c>
      <c r="F28" s="81">
        <f t="shared" si="6"/>
        <v>85.1510067114094</v>
      </c>
      <c r="G28" s="5"/>
      <c r="H28" s="209">
        <v>23</v>
      </c>
      <c r="I28" s="131">
        <v>12</v>
      </c>
      <c r="J28" s="331" t="s">
        <v>31</v>
      </c>
      <c r="S28" s="33"/>
      <c r="T28" s="33"/>
      <c r="U28" s="33"/>
    </row>
    <row r="29" spans="1:21" ht="13.5">
      <c r="A29" s="87">
        <v>8</v>
      </c>
      <c r="B29" s="331" t="s">
        <v>42</v>
      </c>
      <c r="C29" s="60">
        <f t="shared" si="3"/>
        <v>1850</v>
      </c>
      <c r="D29" s="141">
        <f t="shared" si="5"/>
        <v>905</v>
      </c>
      <c r="E29" s="75">
        <f t="shared" si="4"/>
        <v>118.9710610932476</v>
      </c>
      <c r="F29" s="81">
        <f t="shared" si="6"/>
        <v>204.41988950276243</v>
      </c>
      <c r="G29" s="15"/>
      <c r="H29" s="144">
        <v>13</v>
      </c>
      <c r="I29" s="131">
        <v>13</v>
      </c>
      <c r="J29" s="331" t="s">
        <v>7</v>
      </c>
      <c r="L29" s="66"/>
      <c r="M29" s="33"/>
      <c r="S29" s="33"/>
      <c r="T29" s="33"/>
      <c r="U29" s="33"/>
    </row>
    <row r="30" spans="1:21" ht="13.5">
      <c r="A30" s="87">
        <v>9</v>
      </c>
      <c r="B30" s="335" t="s">
        <v>5</v>
      </c>
      <c r="C30" s="60">
        <f t="shared" si="3"/>
        <v>1730</v>
      </c>
      <c r="D30" s="141">
        <f t="shared" si="5"/>
        <v>1282</v>
      </c>
      <c r="E30" s="75">
        <f t="shared" si="4"/>
        <v>97.24564362001125</v>
      </c>
      <c r="F30" s="81">
        <f t="shared" si="6"/>
        <v>134.94539781591263</v>
      </c>
      <c r="G30" s="16"/>
      <c r="H30" s="144">
        <v>7</v>
      </c>
      <c r="I30" s="131">
        <v>31</v>
      </c>
      <c r="J30" s="331" t="s">
        <v>205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7" t="s">
        <v>2</v>
      </c>
      <c r="C31" s="60">
        <f t="shared" si="3"/>
        <v>1300</v>
      </c>
      <c r="D31" s="141">
        <f t="shared" si="5"/>
        <v>2242</v>
      </c>
      <c r="E31" s="75">
        <f t="shared" si="4"/>
        <v>70.88331515812432</v>
      </c>
      <c r="F31" s="82">
        <f t="shared" si="6"/>
        <v>57.98394290811775</v>
      </c>
      <c r="G31" s="145"/>
      <c r="H31" s="209">
        <v>6</v>
      </c>
      <c r="I31" s="131">
        <v>32</v>
      </c>
      <c r="J31" s="331" t="s">
        <v>49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83157</v>
      </c>
      <c r="D32" s="93">
        <f>SUM(L14)</f>
        <v>73083</v>
      </c>
      <c r="E32" s="96">
        <f t="shared" si="4"/>
        <v>94.69458868543317</v>
      </c>
      <c r="F32" s="94">
        <f t="shared" si="6"/>
        <v>113.78432740856286</v>
      </c>
      <c r="G32" s="95"/>
      <c r="H32" s="434">
        <v>0</v>
      </c>
      <c r="I32" s="131">
        <v>3</v>
      </c>
      <c r="J32" s="331" t="s">
        <v>22</v>
      </c>
      <c r="L32" s="66"/>
      <c r="M32" s="33"/>
      <c r="S32" s="33"/>
      <c r="T32" s="33"/>
      <c r="U32" s="33"/>
    </row>
    <row r="33" spans="8:21" ht="13.5">
      <c r="H33" s="209">
        <v>0</v>
      </c>
      <c r="I33" s="131">
        <v>5</v>
      </c>
      <c r="J33" s="331" t="s">
        <v>24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62">
        <v>0</v>
      </c>
      <c r="I34" s="131">
        <v>8</v>
      </c>
      <c r="J34" s="331" t="s">
        <v>27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10</v>
      </c>
      <c r="J35" s="331" t="s">
        <v>29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11</v>
      </c>
      <c r="J36" s="331" t="s">
        <v>30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20</v>
      </c>
      <c r="J37" s="331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379">
        <v>0</v>
      </c>
      <c r="I38" s="131">
        <v>27</v>
      </c>
      <c r="J38" s="331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1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1">
        <v>29</v>
      </c>
      <c r="J40" s="331" t="s">
        <v>187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30</v>
      </c>
      <c r="J41" s="331" t="s">
        <v>47</v>
      </c>
      <c r="L41" s="66"/>
      <c r="M41" s="33"/>
      <c r="S41" s="33"/>
      <c r="T41" s="33"/>
      <c r="U41" s="33"/>
    </row>
    <row r="42" spans="8:21" ht="13.5">
      <c r="H42" s="140">
        <v>0</v>
      </c>
      <c r="I42" s="131">
        <v>35</v>
      </c>
      <c r="J42" s="331" t="s">
        <v>50</v>
      </c>
      <c r="L42" s="66"/>
      <c r="M42" s="33"/>
      <c r="S42" s="33"/>
      <c r="T42" s="33"/>
      <c r="U42" s="33"/>
    </row>
    <row r="43" spans="8:21" ht="13.5">
      <c r="H43" s="426">
        <v>0</v>
      </c>
      <c r="I43" s="131">
        <v>39</v>
      </c>
      <c r="J43" s="331" t="s">
        <v>53</v>
      </c>
      <c r="L43" s="66"/>
      <c r="M43" s="33"/>
      <c r="S43" s="41"/>
      <c r="T43" s="41"/>
      <c r="U43" s="41"/>
    </row>
    <row r="44" spans="8:13" ht="13.5">
      <c r="H44" s="191">
        <f>SUM(H4:H43)</f>
        <v>83157</v>
      </c>
      <c r="I44" s="131"/>
      <c r="J44" s="356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6" t="s">
        <v>209</v>
      </c>
      <c r="I47" s="131"/>
      <c r="J47" s="390" t="s">
        <v>106</v>
      </c>
      <c r="K47" s="5"/>
      <c r="L47" s="388" t="s">
        <v>217</v>
      </c>
      <c r="S47" s="33"/>
      <c r="T47" s="33"/>
      <c r="U47" s="33"/>
      <c r="V47" s="33"/>
    </row>
    <row r="48" spans="8:22" ht="13.5">
      <c r="H48" s="407" t="s">
        <v>199</v>
      </c>
      <c r="I48" s="196"/>
      <c r="J48" s="389" t="s">
        <v>77</v>
      </c>
      <c r="K48" s="379"/>
      <c r="L48" s="391" t="s">
        <v>199</v>
      </c>
      <c r="S48" s="33"/>
      <c r="T48" s="33"/>
      <c r="U48" s="33"/>
      <c r="V48" s="33"/>
    </row>
    <row r="49" spans="8:22" ht="13.5">
      <c r="H49" s="141">
        <v>73034</v>
      </c>
      <c r="I49" s="131">
        <v>26</v>
      </c>
      <c r="J49" s="331" t="s">
        <v>43</v>
      </c>
      <c r="K49" s="5">
        <f>SUM(I49)</f>
        <v>26</v>
      </c>
      <c r="L49" s="347">
        <v>86828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15110</v>
      </c>
      <c r="I50" s="131">
        <v>13</v>
      </c>
      <c r="J50" s="331" t="s">
        <v>7</v>
      </c>
      <c r="K50" s="5">
        <f aca="true" t="shared" si="7" ref="K50:K58">SUM(I50)</f>
        <v>13</v>
      </c>
      <c r="L50" s="347">
        <v>22001</v>
      </c>
      <c r="M50" s="33"/>
      <c r="N50" s="143"/>
      <c r="O50" s="143"/>
      <c r="S50" s="33"/>
      <c r="T50" s="33"/>
      <c r="U50" s="33"/>
      <c r="V50" s="33"/>
    </row>
    <row r="51" spans="8:22" ht="13.5">
      <c r="H51" s="61">
        <v>13708</v>
      </c>
      <c r="I51" s="131">
        <v>34</v>
      </c>
      <c r="J51" s="331" t="s">
        <v>1</v>
      </c>
      <c r="K51" s="5">
        <f t="shared" si="7"/>
        <v>34</v>
      </c>
      <c r="L51" s="347">
        <v>10812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13067</v>
      </c>
      <c r="I52" s="131">
        <v>16</v>
      </c>
      <c r="J52" s="331" t="s">
        <v>3</v>
      </c>
      <c r="K52" s="5">
        <f t="shared" si="7"/>
        <v>16</v>
      </c>
      <c r="L52" s="347">
        <v>4893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140">
        <v>8086</v>
      </c>
      <c r="I53" s="131">
        <v>33</v>
      </c>
      <c r="J53" s="331" t="s">
        <v>0</v>
      </c>
      <c r="K53" s="5">
        <f t="shared" si="7"/>
        <v>33</v>
      </c>
      <c r="L53" s="347">
        <v>5231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1" t="s">
        <v>43</v>
      </c>
      <c r="C54" s="60">
        <f aca="true" t="shared" si="8" ref="C54:C63">SUM(H49)</f>
        <v>73034</v>
      </c>
      <c r="D54" s="153">
        <f>SUM(L49)</f>
        <v>86828</v>
      </c>
      <c r="E54" s="75">
        <f aca="true" t="shared" si="9" ref="E54:E64">SUM(N63/M63*100)</f>
        <v>90.1787919197906</v>
      </c>
      <c r="F54" s="75">
        <f>SUM(C54/D54*100)</f>
        <v>84.11341963421938</v>
      </c>
      <c r="G54" s="5"/>
      <c r="H54" s="61">
        <v>6347</v>
      </c>
      <c r="I54" s="131">
        <v>25</v>
      </c>
      <c r="J54" s="331" t="s">
        <v>42</v>
      </c>
      <c r="K54" s="5">
        <f t="shared" si="7"/>
        <v>25</v>
      </c>
      <c r="L54" s="347">
        <v>6273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1" t="s">
        <v>7</v>
      </c>
      <c r="C55" s="60">
        <f t="shared" si="8"/>
        <v>15110</v>
      </c>
      <c r="D55" s="153">
        <f aca="true" t="shared" si="10" ref="D55:D64">SUM(L50)</f>
        <v>22001</v>
      </c>
      <c r="E55" s="75">
        <f t="shared" si="9"/>
        <v>68.38960803838147</v>
      </c>
      <c r="F55" s="75">
        <f aca="true" t="shared" si="11" ref="F55:F64">SUM(C55/D55*100)</f>
        <v>68.67869642288987</v>
      </c>
      <c r="G55" s="5"/>
      <c r="H55" s="61">
        <v>3802</v>
      </c>
      <c r="I55" s="131">
        <v>24</v>
      </c>
      <c r="J55" s="331" t="s">
        <v>41</v>
      </c>
      <c r="K55" s="5">
        <f t="shared" si="7"/>
        <v>24</v>
      </c>
      <c r="L55" s="347">
        <v>4152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1" t="s">
        <v>1</v>
      </c>
      <c r="C56" s="60">
        <f t="shared" si="8"/>
        <v>13708</v>
      </c>
      <c r="D56" s="153">
        <f t="shared" si="10"/>
        <v>10812</v>
      </c>
      <c r="E56" s="75">
        <f t="shared" si="9"/>
        <v>104.17996656026752</v>
      </c>
      <c r="F56" s="75">
        <f t="shared" si="11"/>
        <v>126.78505364409915</v>
      </c>
      <c r="G56" s="5"/>
      <c r="H56" s="61">
        <v>1727</v>
      </c>
      <c r="I56" s="131">
        <v>40</v>
      </c>
      <c r="J56" s="331" t="s">
        <v>2</v>
      </c>
      <c r="K56" s="5">
        <f t="shared" si="7"/>
        <v>40</v>
      </c>
      <c r="L56" s="347">
        <v>3441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1" t="s">
        <v>3</v>
      </c>
      <c r="C57" s="60">
        <f t="shared" si="8"/>
        <v>13067</v>
      </c>
      <c r="D57" s="153">
        <f t="shared" si="10"/>
        <v>4893</v>
      </c>
      <c r="E57" s="75">
        <f t="shared" si="9"/>
        <v>96.72094744633604</v>
      </c>
      <c r="F57" s="75">
        <f t="shared" si="11"/>
        <v>267.0549764970366</v>
      </c>
      <c r="G57" s="5"/>
      <c r="H57" s="209">
        <v>1340</v>
      </c>
      <c r="I57" s="131">
        <v>36</v>
      </c>
      <c r="J57" s="331" t="s">
        <v>5</v>
      </c>
      <c r="K57" s="5">
        <f t="shared" si="7"/>
        <v>36</v>
      </c>
      <c r="L57" s="347">
        <v>978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1" t="s">
        <v>0</v>
      </c>
      <c r="C58" s="60">
        <f t="shared" si="8"/>
        <v>8086</v>
      </c>
      <c r="D58" s="153">
        <f t="shared" si="10"/>
        <v>5231</v>
      </c>
      <c r="E58" s="75">
        <f t="shared" si="9"/>
        <v>86.66666666666667</v>
      </c>
      <c r="F58" s="75">
        <f t="shared" si="11"/>
        <v>154.5784744790671</v>
      </c>
      <c r="G58" s="16"/>
      <c r="H58" s="430">
        <v>1035</v>
      </c>
      <c r="I58" s="226">
        <v>21</v>
      </c>
      <c r="J58" s="336" t="s">
        <v>38</v>
      </c>
      <c r="K58" s="18">
        <f t="shared" si="7"/>
        <v>21</v>
      </c>
      <c r="L58" s="348">
        <v>326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1" t="s">
        <v>42</v>
      </c>
      <c r="C59" s="60">
        <f t="shared" si="8"/>
        <v>6347</v>
      </c>
      <c r="D59" s="153">
        <f t="shared" si="10"/>
        <v>6273</v>
      </c>
      <c r="E59" s="75">
        <f t="shared" si="9"/>
        <v>80.15913109371053</v>
      </c>
      <c r="F59" s="75">
        <f t="shared" si="11"/>
        <v>101.17965885541209</v>
      </c>
      <c r="G59" s="5"/>
      <c r="H59" s="209">
        <v>860</v>
      </c>
      <c r="I59" s="236">
        <v>12</v>
      </c>
      <c r="J59" s="381" t="s">
        <v>31</v>
      </c>
      <c r="K59" s="12" t="s">
        <v>100</v>
      </c>
      <c r="L59" s="349">
        <v>153734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1" t="s">
        <v>41</v>
      </c>
      <c r="C60" s="60">
        <f t="shared" si="8"/>
        <v>3802</v>
      </c>
      <c r="D60" s="153">
        <f t="shared" si="10"/>
        <v>4152</v>
      </c>
      <c r="E60" s="75">
        <f t="shared" si="9"/>
        <v>72.76555023923444</v>
      </c>
      <c r="F60" s="75">
        <f t="shared" si="11"/>
        <v>91.57032755298651</v>
      </c>
      <c r="G60" s="5"/>
      <c r="H60" s="209">
        <v>561</v>
      </c>
      <c r="I60" s="236">
        <v>15</v>
      </c>
      <c r="J60" s="331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1" t="s">
        <v>2</v>
      </c>
      <c r="C61" s="60">
        <f t="shared" si="8"/>
        <v>1727</v>
      </c>
      <c r="D61" s="153">
        <f t="shared" si="10"/>
        <v>3441</v>
      </c>
      <c r="E61" s="75">
        <f t="shared" si="9"/>
        <v>61.966271977036236</v>
      </c>
      <c r="F61" s="75">
        <f t="shared" si="11"/>
        <v>50.18889857599535</v>
      </c>
      <c r="G61" s="15"/>
      <c r="H61" s="209">
        <v>511</v>
      </c>
      <c r="I61" s="236">
        <v>38</v>
      </c>
      <c r="J61" s="331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1" t="s">
        <v>5</v>
      </c>
      <c r="C62" s="60">
        <f t="shared" si="8"/>
        <v>1340</v>
      </c>
      <c r="D62" s="153">
        <f t="shared" si="10"/>
        <v>978</v>
      </c>
      <c r="E62" s="75">
        <f t="shared" si="9"/>
        <v>63.4469696969697</v>
      </c>
      <c r="F62" s="75">
        <f t="shared" si="11"/>
        <v>137.01431492842536</v>
      </c>
      <c r="G62" s="16"/>
      <c r="H62" s="144">
        <v>385</v>
      </c>
      <c r="I62" s="380">
        <v>3</v>
      </c>
      <c r="J62" s="331" t="s">
        <v>22</v>
      </c>
      <c r="K62" s="70"/>
      <c r="L62" s="1" t="s">
        <v>91</v>
      </c>
      <c r="M62" s="146" t="s">
        <v>93</v>
      </c>
      <c r="N62" s="59" t="s">
        <v>113</v>
      </c>
      <c r="O62" s="1"/>
      <c r="S62" s="33"/>
      <c r="T62" s="33"/>
      <c r="U62" s="33"/>
      <c r="V62" s="33"/>
    </row>
    <row r="63" spans="1:22" ht="14.25" thickBot="1">
      <c r="A63" s="90">
        <v>10</v>
      </c>
      <c r="B63" s="336" t="s">
        <v>38</v>
      </c>
      <c r="C63" s="60">
        <f t="shared" si="8"/>
        <v>1035</v>
      </c>
      <c r="D63" s="233">
        <f t="shared" si="10"/>
        <v>326</v>
      </c>
      <c r="E63" s="89">
        <f t="shared" si="9"/>
        <v>32.98279158699809</v>
      </c>
      <c r="F63" s="75">
        <f t="shared" si="11"/>
        <v>317.4846625766871</v>
      </c>
      <c r="G63" s="145"/>
      <c r="H63" s="209">
        <v>294</v>
      </c>
      <c r="I63" s="131">
        <v>30</v>
      </c>
      <c r="J63" s="331" t="s">
        <v>47</v>
      </c>
      <c r="K63" s="5">
        <f>SUM(K49)</f>
        <v>26</v>
      </c>
      <c r="L63" s="331" t="s">
        <v>43</v>
      </c>
      <c r="M63" s="361">
        <v>80988</v>
      </c>
      <c r="N63" s="141">
        <f>SUM(H49)</f>
        <v>73034</v>
      </c>
      <c r="O63" s="63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140928</v>
      </c>
      <c r="D64" s="234">
        <f t="shared" si="10"/>
        <v>153734</v>
      </c>
      <c r="E64" s="89">
        <f t="shared" si="9"/>
        <v>85.06292440018107</v>
      </c>
      <c r="F64" s="96">
        <f t="shared" si="11"/>
        <v>91.67002745001106</v>
      </c>
      <c r="G64" s="95"/>
      <c r="H64" s="439">
        <v>232</v>
      </c>
      <c r="I64" s="131">
        <v>23</v>
      </c>
      <c r="J64" s="331" t="s">
        <v>40</v>
      </c>
      <c r="K64" s="5">
        <f aca="true" t="shared" si="12" ref="K64:K72">SUM(K50)</f>
        <v>13</v>
      </c>
      <c r="L64" s="331" t="s">
        <v>7</v>
      </c>
      <c r="M64" s="361">
        <v>22094</v>
      </c>
      <c r="N64" s="141">
        <f aca="true" t="shared" si="13" ref="N64:N72">SUM(H50)</f>
        <v>15110</v>
      </c>
      <c r="O64" s="63"/>
      <c r="S64" s="33"/>
      <c r="T64" s="33"/>
      <c r="U64" s="33"/>
      <c r="V64" s="33"/>
    </row>
    <row r="65" spans="8:22" ht="13.5">
      <c r="H65" s="60">
        <v>225</v>
      </c>
      <c r="I65" s="131">
        <v>31</v>
      </c>
      <c r="J65" s="331" t="s">
        <v>188</v>
      </c>
      <c r="K65" s="5">
        <f t="shared" si="12"/>
        <v>34</v>
      </c>
      <c r="L65" s="331" t="s">
        <v>1</v>
      </c>
      <c r="M65" s="361">
        <v>13158</v>
      </c>
      <c r="N65" s="141">
        <f t="shared" si="13"/>
        <v>13708</v>
      </c>
      <c r="O65" s="63"/>
      <c r="S65" s="33"/>
      <c r="T65" s="33"/>
      <c r="U65" s="33"/>
      <c r="V65" s="33"/>
    </row>
    <row r="66" spans="8:22" ht="13.5">
      <c r="H66" s="61">
        <v>160</v>
      </c>
      <c r="I66" s="131">
        <v>19</v>
      </c>
      <c r="J66" s="331" t="s">
        <v>36</v>
      </c>
      <c r="K66" s="5">
        <f t="shared" si="12"/>
        <v>16</v>
      </c>
      <c r="L66" s="331" t="s">
        <v>3</v>
      </c>
      <c r="M66" s="361">
        <v>13510</v>
      </c>
      <c r="N66" s="141">
        <f t="shared" si="13"/>
        <v>13067</v>
      </c>
      <c r="O66" s="63"/>
      <c r="S66" s="33"/>
      <c r="T66" s="33"/>
      <c r="U66" s="33"/>
      <c r="V66" s="33"/>
    </row>
    <row r="67" spans="2:22" ht="13.5">
      <c r="B67" s="1"/>
      <c r="C67" s="1"/>
      <c r="D67" s="1"/>
      <c r="E67" s="1"/>
      <c r="H67" s="140">
        <v>156</v>
      </c>
      <c r="I67" s="131">
        <v>17</v>
      </c>
      <c r="J67" s="331" t="s">
        <v>34</v>
      </c>
      <c r="K67" s="5">
        <f t="shared" si="12"/>
        <v>33</v>
      </c>
      <c r="L67" s="331" t="s">
        <v>0</v>
      </c>
      <c r="M67" s="361">
        <v>9330</v>
      </c>
      <c r="N67" s="141">
        <f t="shared" si="13"/>
        <v>8086</v>
      </c>
      <c r="O67" s="63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128</v>
      </c>
      <c r="I68" s="131">
        <v>14</v>
      </c>
      <c r="J68" s="331" t="s">
        <v>32</v>
      </c>
      <c r="K68" s="5">
        <f t="shared" si="12"/>
        <v>25</v>
      </c>
      <c r="L68" s="331" t="s">
        <v>42</v>
      </c>
      <c r="M68" s="361">
        <v>7918</v>
      </c>
      <c r="N68" s="141">
        <f t="shared" si="13"/>
        <v>6347</v>
      </c>
      <c r="O68" s="63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72</v>
      </c>
      <c r="I69" s="131">
        <v>37</v>
      </c>
      <c r="J69" s="331" t="s">
        <v>51</v>
      </c>
      <c r="K69" s="5">
        <f t="shared" si="12"/>
        <v>24</v>
      </c>
      <c r="L69" s="331" t="s">
        <v>41</v>
      </c>
      <c r="M69" s="361">
        <v>5225</v>
      </c>
      <c r="N69" s="141">
        <f t="shared" si="13"/>
        <v>3802</v>
      </c>
      <c r="O69" s="63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42</v>
      </c>
      <c r="I70" s="131">
        <v>1</v>
      </c>
      <c r="J70" s="331" t="s">
        <v>4</v>
      </c>
      <c r="K70" s="5">
        <f t="shared" si="12"/>
        <v>40</v>
      </c>
      <c r="L70" s="331" t="s">
        <v>2</v>
      </c>
      <c r="M70" s="361">
        <v>2787</v>
      </c>
      <c r="N70" s="141">
        <f t="shared" si="13"/>
        <v>1727</v>
      </c>
      <c r="O70" s="63"/>
      <c r="S70" s="33"/>
      <c r="T70" s="33"/>
      <c r="U70" s="33"/>
      <c r="V70" s="33"/>
    </row>
    <row r="71" spans="2:22" ht="13.5">
      <c r="B71" s="70"/>
      <c r="C71" s="1"/>
      <c r="D71" s="1"/>
      <c r="H71" s="61">
        <v>26</v>
      </c>
      <c r="I71" s="131">
        <v>27</v>
      </c>
      <c r="J71" s="331" t="s">
        <v>44</v>
      </c>
      <c r="K71" s="5">
        <f t="shared" si="12"/>
        <v>36</v>
      </c>
      <c r="L71" s="331" t="s">
        <v>5</v>
      </c>
      <c r="M71" s="361">
        <v>2112</v>
      </c>
      <c r="N71" s="141">
        <f t="shared" si="13"/>
        <v>1340</v>
      </c>
      <c r="O71" s="63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18</v>
      </c>
      <c r="I72" s="131">
        <v>29</v>
      </c>
      <c r="J72" s="331" t="s">
        <v>187</v>
      </c>
      <c r="K72" s="5">
        <f t="shared" si="12"/>
        <v>21</v>
      </c>
      <c r="L72" s="336" t="s">
        <v>38</v>
      </c>
      <c r="M72" s="362">
        <v>3138</v>
      </c>
      <c r="N72" s="357">
        <f t="shared" si="13"/>
        <v>1035</v>
      </c>
      <c r="O72" s="63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2</v>
      </c>
      <c r="I73" s="131">
        <v>9</v>
      </c>
      <c r="J73" s="331" t="s">
        <v>28</v>
      </c>
      <c r="K73" s="60"/>
      <c r="L73" s="358" t="s">
        <v>168</v>
      </c>
      <c r="M73" s="360">
        <v>165675</v>
      </c>
      <c r="N73" s="359">
        <f>SUM(H89)</f>
        <v>140928</v>
      </c>
      <c r="O73" s="63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2</v>
      </c>
      <c r="J74" s="331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4</v>
      </c>
      <c r="J75" s="331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1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0">
        <v>0</v>
      </c>
      <c r="I77" s="131">
        <v>6</v>
      </c>
      <c r="J77" s="331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7</v>
      </c>
      <c r="J78" s="331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8</v>
      </c>
      <c r="J79" s="331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10</v>
      </c>
      <c r="J80" s="331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11</v>
      </c>
      <c r="J81" s="331" t="s">
        <v>30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331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1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22</v>
      </c>
      <c r="J84" s="331" t="s">
        <v>39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28</v>
      </c>
      <c r="J85" s="331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32</v>
      </c>
      <c r="J86" s="331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1" t="s">
        <v>50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1">
        <v>39</v>
      </c>
      <c r="J88" s="331" t="s">
        <v>53</v>
      </c>
      <c r="L88" s="66"/>
      <c r="M88" s="33"/>
      <c r="N88" s="33"/>
      <c r="O88" s="33"/>
      <c r="Q88" s="33"/>
    </row>
    <row r="89" spans="8:15" ht="13.5">
      <c r="H89" s="192">
        <f>SUM(H49:H88)</f>
        <v>140928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5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9" t="s">
        <v>209</v>
      </c>
      <c r="I2" s="131"/>
      <c r="J2" s="408" t="s">
        <v>203</v>
      </c>
      <c r="K2" s="5"/>
      <c r="L2" s="392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7" t="s">
        <v>199</v>
      </c>
      <c r="I3" s="131"/>
      <c r="J3" s="244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41609</v>
      </c>
      <c r="I4" s="131">
        <v>33</v>
      </c>
      <c r="J4" s="44" t="s">
        <v>0</v>
      </c>
      <c r="K4" s="189">
        <f>SUM(I4)</f>
        <v>33</v>
      </c>
      <c r="L4" s="366">
        <v>39268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25524</v>
      </c>
      <c r="I5" s="131">
        <v>31</v>
      </c>
      <c r="J5" s="44" t="s">
        <v>94</v>
      </c>
      <c r="K5" s="189">
        <f aca="true" t="shared" si="0" ref="K5:K13">SUM(I5)</f>
        <v>31</v>
      </c>
      <c r="L5" s="366">
        <v>29124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19892</v>
      </c>
      <c r="I6" s="131">
        <v>3</v>
      </c>
      <c r="J6" s="44" t="s">
        <v>22</v>
      </c>
      <c r="K6" s="189">
        <f t="shared" si="0"/>
        <v>3</v>
      </c>
      <c r="L6" s="366">
        <v>23156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13355</v>
      </c>
      <c r="I7" s="131">
        <v>13</v>
      </c>
      <c r="J7" s="44" t="s">
        <v>7</v>
      </c>
      <c r="K7" s="189">
        <f t="shared" si="0"/>
        <v>13</v>
      </c>
      <c r="L7" s="366">
        <v>14458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12527</v>
      </c>
      <c r="I8" s="131">
        <v>2</v>
      </c>
      <c r="J8" s="44" t="s">
        <v>6</v>
      </c>
      <c r="K8" s="189">
        <f t="shared" si="0"/>
        <v>2</v>
      </c>
      <c r="L8" s="366">
        <v>10462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11847</v>
      </c>
      <c r="I9" s="131">
        <v>34</v>
      </c>
      <c r="J9" s="44" t="s">
        <v>1</v>
      </c>
      <c r="K9" s="189">
        <f t="shared" si="0"/>
        <v>34</v>
      </c>
      <c r="L9" s="366">
        <v>12667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11187</v>
      </c>
      <c r="I10" s="131">
        <v>16</v>
      </c>
      <c r="J10" s="44" t="s">
        <v>3</v>
      </c>
      <c r="K10" s="189">
        <f t="shared" si="0"/>
        <v>16</v>
      </c>
      <c r="L10" s="366">
        <v>12386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8959</v>
      </c>
      <c r="I11" s="131">
        <v>17</v>
      </c>
      <c r="J11" s="44" t="s">
        <v>34</v>
      </c>
      <c r="K11" s="189">
        <f t="shared" si="0"/>
        <v>17</v>
      </c>
      <c r="L11" s="366">
        <v>11240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61">
        <v>8411</v>
      </c>
      <c r="I12" s="131">
        <v>40</v>
      </c>
      <c r="J12" s="44" t="s">
        <v>2</v>
      </c>
      <c r="K12" s="189">
        <f t="shared" si="0"/>
        <v>40</v>
      </c>
      <c r="L12" s="366">
        <v>13492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0">
        <v>7910</v>
      </c>
      <c r="I13" s="226">
        <v>38</v>
      </c>
      <c r="J13" s="80" t="s">
        <v>52</v>
      </c>
      <c r="K13" s="189">
        <f t="shared" si="0"/>
        <v>38</v>
      </c>
      <c r="L13" s="367">
        <v>7407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7519</v>
      </c>
      <c r="I14" s="196">
        <v>26</v>
      </c>
      <c r="J14" s="79" t="s">
        <v>43</v>
      </c>
      <c r="K14" s="167" t="s">
        <v>9</v>
      </c>
      <c r="L14" s="368">
        <v>207354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6924</v>
      </c>
      <c r="I15" s="131">
        <v>36</v>
      </c>
      <c r="J15" s="44" t="s">
        <v>5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2153</v>
      </c>
      <c r="I16" s="131">
        <v>39</v>
      </c>
      <c r="J16" s="44" t="s">
        <v>53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2044</v>
      </c>
      <c r="I17" s="131">
        <v>14</v>
      </c>
      <c r="J17" s="44" t="s">
        <v>32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7">
        <v>2005</v>
      </c>
      <c r="I18" s="131">
        <v>24</v>
      </c>
      <c r="J18" s="44" t="s">
        <v>41</v>
      </c>
      <c r="K18" s="1"/>
      <c r="L18" s="410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1442</v>
      </c>
      <c r="I19" s="131">
        <v>25</v>
      </c>
      <c r="J19" s="44" t="s">
        <v>42</v>
      </c>
      <c r="K19" s="189">
        <f>SUM(I4)</f>
        <v>33</v>
      </c>
      <c r="L19" s="44" t="s">
        <v>0</v>
      </c>
      <c r="M19" s="344">
        <v>46599</v>
      </c>
      <c r="N19" s="141">
        <f>SUM(H4)</f>
        <v>41609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1282</v>
      </c>
      <c r="I20" s="131">
        <v>12</v>
      </c>
      <c r="J20" s="44" t="s">
        <v>31</v>
      </c>
      <c r="K20" s="189">
        <f aca="true" t="shared" si="1" ref="K20:K28">SUM(I5)</f>
        <v>31</v>
      </c>
      <c r="L20" s="44" t="s">
        <v>94</v>
      </c>
      <c r="M20" s="345">
        <v>27663</v>
      </c>
      <c r="N20" s="141">
        <f aca="true" t="shared" si="2" ref="N20:N28">SUM(H5)</f>
        <v>25524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41609</v>
      </c>
      <c r="D21" s="9">
        <f>SUM(L4)</f>
        <v>39268</v>
      </c>
      <c r="E21" s="75">
        <f aca="true" t="shared" si="3" ref="E21:E30">SUM(N19/M19*100)</f>
        <v>89.29161569990772</v>
      </c>
      <c r="F21" s="75">
        <f aca="true" t="shared" si="4" ref="F21:F31">SUM(C21/D21*100)</f>
        <v>105.96159722929612</v>
      </c>
      <c r="G21" s="88"/>
      <c r="H21" s="140">
        <v>1071</v>
      </c>
      <c r="I21" s="131">
        <v>9</v>
      </c>
      <c r="J21" s="44" t="s">
        <v>28</v>
      </c>
      <c r="K21" s="189">
        <f t="shared" si="1"/>
        <v>3</v>
      </c>
      <c r="L21" s="44" t="s">
        <v>22</v>
      </c>
      <c r="M21" s="345">
        <v>35393</v>
      </c>
      <c r="N21" s="141">
        <f t="shared" si="2"/>
        <v>19892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25524</v>
      </c>
      <c r="D22" s="9">
        <f aca="true" t="shared" si="6" ref="D22:D30">SUM(L5)</f>
        <v>29124</v>
      </c>
      <c r="E22" s="75">
        <f t="shared" si="3"/>
        <v>92.26764992950874</v>
      </c>
      <c r="F22" s="75">
        <f t="shared" si="4"/>
        <v>87.63906056860321</v>
      </c>
      <c r="G22" s="88"/>
      <c r="H22" s="140">
        <v>728</v>
      </c>
      <c r="I22" s="131">
        <v>4</v>
      </c>
      <c r="J22" s="44" t="s">
        <v>23</v>
      </c>
      <c r="K22" s="189">
        <f t="shared" si="1"/>
        <v>13</v>
      </c>
      <c r="L22" s="44" t="s">
        <v>7</v>
      </c>
      <c r="M22" s="345">
        <v>16302</v>
      </c>
      <c r="N22" s="141">
        <f t="shared" si="2"/>
        <v>13355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19892</v>
      </c>
      <c r="D23" s="9">
        <f t="shared" si="6"/>
        <v>23156</v>
      </c>
      <c r="E23" s="75">
        <f t="shared" si="3"/>
        <v>56.20320402339446</v>
      </c>
      <c r="F23" s="75">
        <f t="shared" si="4"/>
        <v>85.90430126101226</v>
      </c>
      <c r="G23" s="88"/>
      <c r="H23" s="140">
        <v>486</v>
      </c>
      <c r="I23" s="131">
        <v>10</v>
      </c>
      <c r="J23" s="44" t="s">
        <v>29</v>
      </c>
      <c r="K23" s="189">
        <f t="shared" si="1"/>
        <v>2</v>
      </c>
      <c r="L23" s="44" t="s">
        <v>6</v>
      </c>
      <c r="M23" s="345">
        <v>19493</v>
      </c>
      <c r="N23" s="141">
        <f t="shared" si="2"/>
        <v>12527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7</v>
      </c>
      <c r="C24" s="60">
        <f t="shared" si="5"/>
        <v>13355</v>
      </c>
      <c r="D24" s="9">
        <f t="shared" si="6"/>
        <v>14458</v>
      </c>
      <c r="E24" s="75">
        <f t="shared" si="3"/>
        <v>81.92246350141087</v>
      </c>
      <c r="F24" s="75">
        <f t="shared" si="4"/>
        <v>92.3710056716005</v>
      </c>
      <c r="G24" s="88"/>
      <c r="H24" s="140">
        <v>432</v>
      </c>
      <c r="I24" s="131">
        <v>19</v>
      </c>
      <c r="J24" s="44" t="s">
        <v>36</v>
      </c>
      <c r="K24" s="189">
        <f t="shared" si="1"/>
        <v>34</v>
      </c>
      <c r="L24" s="44" t="s">
        <v>1</v>
      </c>
      <c r="M24" s="345">
        <v>12135</v>
      </c>
      <c r="N24" s="141">
        <f t="shared" si="2"/>
        <v>11847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6</v>
      </c>
      <c r="C25" s="60">
        <f t="shared" si="5"/>
        <v>12527</v>
      </c>
      <c r="D25" s="9">
        <f t="shared" si="6"/>
        <v>10462</v>
      </c>
      <c r="E25" s="75">
        <f t="shared" si="3"/>
        <v>64.26409480326271</v>
      </c>
      <c r="F25" s="75">
        <f t="shared" si="4"/>
        <v>119.73809978971516</v>
      </c>
      <c r="G25" s="98"/>
      <c r="H25" s="140">
        <v>370</v>
      </c>
      <c r="I25" s="131">
        <v>1</v>
      </c>
      <c r="J25" s="44" t="s">
        <v>4</v>
      </c>
      <c r="K25" s="189">
        <f t="shared" si="1"/>
        <v>16</v>
      </c>
      <c r="L25" s="44" t="s">
        <v>3</v>
      </c>
      <c r="M25" s="345">
        <v>17008</v>
      </c>
      <c r="N25" s="141">
        <f t="shared" si="2"/>
        <v>11187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11847</v>
      </c>
      <c r="D26" s="9">
        <f t="shared" si="6"/>
        <v>12667</v>
      </c>
      <c r="E26" s="75">
        <f t="shared" si="3"/>
        <v>97.62669962917182</v>
      </c>
      <c r="F26" s="75">
        <f t="shared" si="4"/>
        <v>93.52648614510144</v>
      </c>
      <c r="G26" s="88"/>
      <c r="H26" s="140">
        <v>210</v>
      </c>
      <c r="I26" s="131">
        <v>18</v>
      </c>
      <c r="J26" s="44" t="s">
        <v>35</v>
      </c>
      <c r="K26" s="189">
        <f t="shared" si="1"/>
        <v>17</v>
      </c>
      <c r="L26" s="44" t="s">
        <v>34</v>
      </c>
      <c r="M26" s="345">
        <v>9052</v>
      </c>
      <c r="N26" s="141">
        <f t="shared" si="2"/>
        <v>8959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</v>
      </c>
      <c r="C27" s="60">
        <f t="shared" si="5"/>
        <v>11187</v>
      </c>
      <c r="D27" s="9">
        <f t="shared" si="6"/>
        <v>12386</v>
      </c>
      <c r="E27" s="75">
        <f t="shared" si="3"/>
        <v>65.77492944496709</v>
      </c>
      <c r="F27" s="75">
        <f t="shared" si="4"/>
        <v>90.31971580817051</v>
      </c>
      <c r="G27" s="88"/>
      <c r="H27" s="140">
        <v>180</v>
      </c>
      <c r="I27" s="131">
        <v>11</v>
      </c>
      <c r="J27" s="44" t="s">
        <v>30</v>
      </c>
      <c r="K27" s="189">
        <f t="shared" si="1"/>
        <v>40</v>
      </c>
      <c r="L27" s="44" t="s">
        <v>2</v>
      </c>
      <c r="M27" s="345">
        <v>10502</v>
      </c>
      <c r="N27" s="141">
        <f t="shared" si="2"/>
        <v>8411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8959</v>
      </c>
      <c r="D28" s="9">
        <f t="shared" si="6"/>
        <v>11240</v>
      </c>
      <c r="E28" s="75">
        <f t="shared" si="3"/>
        <v>98.97260273972603</v>
      </c>
      <c r="F28" s="75">
        <f t="shared" si="4"/>
        <v>79.70640569395017</v>
      </c>
      <c r="G28" s="99"/>
      <c r="H28" s="140">
        <v>166</v>
      </c>
      <c r="I28" s="131">
        <v>32</v>
      </c>
      <c r="J28" s="44" t="s">
        <v>49</v>
      </c>
      <c r="K28" s="393">
        <f t="shared" si="1"/>
        <v>38</v>
      </c>
      <c r="L28" s="80" t="s">
        <v>52</v>
      </c>
      <c r="M28" s="394">
        <v>8333</v>
      </c>
      <c r="N28" s="357">
        <f t="shared" si="2"/>
        <v>7910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8411</v>
      </c>
      <c r="D29" s="9">
        <f t="shared" si="6"/>
        <v>13492</v>
      </c>
      <c r="E29" s="75">
        <f t="shared" si="3"/>
        <v>80.08950676061703</v>
      </c>
      <c r="F29" s="75">
        <f t="shared" si="4"/>
        <v>62.34064630892381</v>
      </c>
      <c r="G29" s="98"/>
      <c r="H29" s="140">
        <v>119</v>
      </c>
      <c r="I29" s="131">
        <v>22</v>
      </c>
      <c r="J29" s="44" t="s">
        <v>39</v>
      </c>
      <c r="K29" s="186"/>
      <c r="L29" s="186" t="s">
        <v>92</v>
      </c>
      <c r="M29" s="395">
        <v>244726</v>
      </c>
      <c r="N29" s="372">
        <f>SUM(H44)</f>
        <v>188601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52</v>
      </c>
      <c r="C30" s="60">
        <f t="shared" si="5"/>
        <v>7910</v>
      </c>
      <c r="D30" s="9">
        <f t="shared" si="6"/>
        <v>7407</v>
      </c>
      <c r="E30" s="83">
        <f t="shared" si="3"/>
        <v>94.92379695187807</v>
      </c>
      <c r="F30" s="89">
        <f t="shared" si="4"/>
        <v>106.79087349804239</v>
      </c>
      <c r="G30" s="101"/>
      <c r="H30" s="140">
        <v>111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188601</v>
      </c>
      <c r="D31" s="93">
        <f>SUM(L14)</f>
        <v>207354</v>
      </c>
      <c r="E31" s="96">
        <f>SUM(N29/M29*100)</f>
        <v>77.06618830855733</v>
      </c>
      <c r="F31" s="89">
        <f t="shared" si="4"/>
        <v>90.95604618189184</v>
      </c>
      <c r="G31" s="97"/>
      <c r="H31" s="140">
        <v>85</v>
      </c>
      <c r="I31" s="131">
        <v>21</v>
      </c>
      <c r="J31" s="16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31</v>
      </c>
      <c r="I32" s="131">
        <v>37</v>
      </c>
      <c r="J32" s="168" t="s">
        <v>51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11</v>
      </c>
      <c r="I33" s="131">
        <v>27</v>
      </c>
      <c r="J33" s="16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10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97">
        <v>1</v>
      </c>
      <c r="I35" s="131">
        <v>23</v>
      </c>
      <c r="J35" s="168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0</v>
      </c>
      <c r="I36" s="131">
        <v>5</v>
      </c>
      <c r="J36" s="168" t="s">
        <v>24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61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3">
        <f>SUM(H4:H43)</f>
        <v>188601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1" t="s">
        <v>209</v>
      </c>
      <c r="I48" s="131"/>
      <c r="J48" s="412" t="s">
        <v>162</v>
      </c>
      <c r="K48" s="5"/>
      <c r="L48" s="388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4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32900</v>
      </c>
      <c r="I50" s="131">
        <v>16</v>
      </c>
      <c r="J50" s="44" t="s">
        <v>3</v>
      </c>
      <c r="K50" s="194">
        <f>SUM(I50)</f>
        <v>16</v>
      </c>
      <c r="L50" s="347">
        <v>20717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2488</v>
      </c>
      <c r="I51" s="131">
        <v>40</v>
      </c>
      <c r="J51" s="44" t="s">
        <v>2</v>
      </c>
      <c r="K51" s="194">
        <f aca="true" t="shared" si="7" ref="K51:K59">SUM(I51)</f>
        <v>40</v>
      </c>
      <c r="L51" s="347">
        <v>2250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2146</v>
      </c>
      <c r="I52" s="131">
        <v>33</v>
      </c>
      <c r="J52" s="44" t="s">
        <v>0</v>
      </c>
      <c r="K52" s="194">
        <f t="shared" si="7"/>
        <v>33</v>
      </c>
      <c r="L52" s="347">
        <v>3229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1737</v>
      </c>
      <c r="I53" s="131">
        <v>26</v>
      </c>
      <c r="J53" s="44" t="s">
        <v>43</v>
      </c>
      <c r="K53" s="194">
        <f t="shared" si="7"/>
        <v>26</v>
      </c>
      <c r="L53" s="347">
        <v>4160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32900</v>
      </c>
      <c r="D54" s="153">
        <f>SUM(L50)</f>
        <v>20717</v>
      </c>
      <c r="E54" s="75">
        <f aca="true" t="shared" si="8" ref="E54:E63">SUM(N67/M67*100)</f>
        <v>64.86976753356862</v>
      </c>
      <c r="F54" s="75">
        <f aca="true" t="shared" si="9" ref="F54:F61">SUM(C54/D54*100)</f>
        <v>158.80677704300817</v>
      </c>
      <c r="G54" s="88"/>
      <c r="H54" s="61">
        <v>1646</v>
      </c>
      <c r="I54" s="131">
        <v>24</v>
      </c>
      <c r="J54" s="44" t="s">
        <v>41</v>
      </c>
      <c r="K54" s="194">
        <f t="shared" si="7"/>
        <v>24</v>
      </c>
      <c r="L54" s="347">
        <v>447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2</v>
      </c>
      <c r="C55" s="60">
        <f aca="true" t="shared" si="10" ref="C55:C63">SUM(H51)</f>
        <v>2488</v>
      </c>
      <c r="D55" s="153">
        <f aca="true" t="shared" si="11" ref="D55:D63">SUM(L51)</f>
        <v>2250</v>
      </c>
      <c r="E55" s="75">
        <f t="shared" si="8"/>
        <v>49.54201513341298</v>
      </c>
      <c r="F55" s="75">
        <f t="shared" si="9"/>
        <v>110.57777777777777</v>
      </c>
      <c r="G55" s="88"/>
      <c r="H55" s="61">
        <v>867</v>
      </c>
      <c r="I55" s="131">
        <v>34</v>
      </c>
      <c r="J55" s="44" t="s">
        <v>1</v>
      </c>
      <c r="K55" s="194">
        <f t="shared" si="7"/>
        <v>34</v>
      </c>
      <c r="L55" s="347">
        <v>861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0</v>
      </c>
      <c r="C56" s="60">
        <f t="shared" si="10"/>
        <v>2146</v>
      </c>
      <c r="D56" s="153">
        <f t="shared" si="11"/>
        <v>3229</v>
      </c>
      <c r="E56" s="75">
        <f t="shared" si="8"/>
        <v>61.737629459148444</v>
      </c>
      <c r="F56" s="75">
        <f t="shared" si="9"/>
        <v>66.46020439764632</v>
      </c>
      <c r="G56" s="88"/>
      <c r="H56" s="61">
        <v>745</v>
      </c>
      <c r="I56" s="131">
        <v>36</v>
      </c>
      <c r="J56" s="44" t="s">
        <v>5</v>
      </c>
      <c r="K56" s="194">
        <f t="shared" si="7"/>
        <v>36</v>
      </c>
      <c r="L56" s="347">
        <v>1046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43</v>
      </c>
      <c r="C57" s="60">
        <f t="shared" si="10"/>
        <v>1737</v>
      </c>
      <c r="D57" s="153">
        <f t="shared" si="11"/>
        <v>4160</v>
      </c>
      <c r="E57" s="75">
        <f t="shared" si="8"/>
        <v>58.80162491536899</v>
      </c>
      <c r="F57" s="75">
        <f t="shared" si="9"/>
        <v>41.75480769230769</v>
      </c>
      <c r="G57" s="88"/>
      <c r="H57" s="61">
        <v>724</v>
      </c>
      <c r="I57" s="131">
        <v>25</v>
      </c>
      <c r="J57" s="44" t="s">
        <v>42</v>
      </c>
      <c r="K57" s="194">
        <f t="shared" si="7"/>
        <v>25</v>
      </c>
      <c r="L57" s="347">
        <v>682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41</v>
      </c>
      <c r="C58" s="60">
        <f t="shared" si="10"/>
        <v>1646</v>
      </c>
      <c r="D58" s="153">
        <f t="shared" si="11"/>
        <v>447</v>
      </c>
      <c r="E58" s="75">
        <f t="shared" si="8"/>
        <v>183.5005574136009</v>
      </c>
      <c r="F58" s="75">
        <f t="shared" si="9"/>
        <v>368.2326621923937</v>
      </c>
      <c r="G58" s="98"/>
      <c r="H58" s="61">
        <v>399</v>
      </c>
      <c r="I58" s="131">
        <v>19</v>
      </c>
      <c r="J58" s="44" t="s">
        <v>36</v>
      </c>
      <c r="K58" s="194">
        <f t="shared" si="7"/>
        <v>19</v>
      </c>
      <c r="L58" s="347">
        <v>546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867</v>
      </c>
      <c r="D59" s="153">
        <f t="shared" si="11"/>
        <v>861</v>
      </c>
      <c r="E59" s="75">
        <f t="shared" si="8"/>
        <v>80.57620817843866</v>
      </c>
      <c r="F59" s="75">
        <f t="shared" si="9"/>
        <v>100.69686411149826</v>
      </c>
      <c r="G59" s="88"/>
      <c r="H59" s="427">
        <v>383</v>
      </c>
      <c r="I59" s="226">
        <v>31</v>
      </c>
      <c r="J59" s="80" t="s">
        <v>208</v>
      </c>
      <c r="K59" s="373">
        <f t="shared" si="7"/>
        <v>31</v>
      </c>
      <c r="L59" s="348">
        <v>224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5</v>
      </c>
      <c r="C60" s="60">
        <f t="shared" si="10"/>
        <v>745</v>
      </c>
      <c r="D60" s="153">
        <f t="shared" si="11"/>
        <v>1046</v>
      </c>
      <c r="E60" s="75">
        <f t="shared" si="8"/>
        <v>60.71719641401793</v>
      </c>
      <c r="F60" s="75">
        <f t="shared" si="9"/>
        <v>71.22370936902486</v>
      </c>
      <c r="G60" s="88"/>
      <c r="H60" s="61">
        <v>316</v>
      </c>
      <c r="I60" s="196">
        <v>38</v>
      </c>
      <c r="J60" s="79" t="s">
        <v>52</v>
      </c>
      <c r="K60" s="374" t="s">
        <v>9</v>
      </c>
      <c r="L60" s="375">
        <v>37455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42</v>
      </c>
      <c r="C61" s="60">
        <f t="shared" si="10"/>
        <v>724</v>
      </c>
      <c r="D61" s="153">
        <f t="shared" si="11"/>
        <v>682</v>
      </c>
      <c r="E61" s="75">
        <f t="shared" si="8"/>
        <v>74.63917525773196</v>
      </c>
      <c r="F61" s="75">
        <f t="shared" si="9"/>
        <v>106.158357771261</v>
      </c>
      <c r="G61" s="99"/>
      <c r="H61" s="61">
        <v>207</v>
      </c>
      <c r="I61" s="131">
        <v>1</v>
      </c>
      <c r="J61" s="44" t="s">
        <v>4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36</v>
      </c>
      <c r="C62" s="60">
        <f t="shared" si="10"/>
        <v>399</v>
      </c>
      <c r="D62" s="153">
        <f t="shared" si="11"/>
        <v>546</v>
      </c>
      <c r="E62" s="75">
        <f t="shared" si="8"/>
        <v>79.64071856287424</v>
      </c>
      <c r="F62" s="75">
        <f>SUM(C62/D62*100)</f>
        <v>73.07692307692307</v>
      </c>
      <c r="G62" s="98"/>
      <c r="H62" s="140">
        <v>152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208</v>
      </c>
      <c r="C63" s="60">
        <f t="shared" si="10"/>
        <v>383</v>
      </c>
      <c r="D63" s="153">
        <f t="shared" si="11"/>
        <v>224</v>
      </c>
      <c r="E63" s="83">
        <f t="shared" si="8"/>
        <v>101.86170212765957</v>
      </c>
      <c r="F63" s="83">
        <f>SUM(C63/D63*100)</f>
        <v>170.98214285714286</v>
      </c>
      <c r="G63" s="101"/>
      <c r="H63" s="61">
        <v>82</v>
      </c>
      <c r="I63" s="131">
        <v>4</v>
      </c>
      <c r="J63" s="44" t="s">
        <v>23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45003</v>
      </c>
      <c r="D64" s="93">
        <f>SUM(L60)</f>
        <v>37455</v>
      </c>
      <c r="E64" s="96">
        <f>SUM(N77/M77*100)</f>
        <v>65.80155573751316</v>
      </c>
      <c r="F64" s="96">
        <f>SUM(C64/D64*100)</f>
        <v>120.15218261914298</v>
      </c>
      <c r="G64" s="97"/>
      <c r="H64" s="197">
        <v>77</v>
      </c>
      <c r="I64" s="131">
        <v>15</v>
      </c>
      <c r="J64" s="44" t="s">
        <v>33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63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60</v>
      </c>
      <c r="I66" s="131">
        <v>13</v>
      </c>
      <c r="J66" s="44" t="s">
        <v>7</v>
      </c>
      <c r="K66" s="1"/>
      <c r="L66" s="413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0">
        <v>11</v>
      </c>
      <c r="I67" s="131">
        <v>12</v>
      </c>
      <c r="J67" s="44" t="s">
        <v>31</v>
      </c>
      <c r="K67" s="5">
        <f>SUM(I50)</f>
        <v>16</v>
      </c>
      <c r="L67" s="44" t="s">
        <v>3</v>
      </c>
      <c r="M67" s="369">
        <v>50717</v>
      </c>
      <c r="N67" s="141">
        <f>SUM(H50)</f>
        <v>32900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0</v>
      </c>
      <c r="I68" s="131">
        <v>2</v>
      </c>
      <c r="J68" s="44" t="s">
        <v>6</v>
      </c>
      <c r="K68" s="5">
        <f aca="true" t="shared" si="12" ref="K68:K76">SUM(I51)</f>
        <v>40</v>
      </c>
      <c r="L68" s="44" t="s">
        <v>2</v>
      </c>
      <c r="M68" s="370">
        <v>5022</v>
      </c>
      <c r="N68" s="141">
        <f aca="true" t="shared" si="13" ref="N68:N76">SUM(H51)</f>
        <v>2488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3</v>
      </c>
      <c r="J69" s="44" t="s">
        <v>22</v>
      </c>
      <c r="K69" s="5">
        <f t="shared" si="12"/>
        <v>33</v>
      </c>
      <c r="L69" s="44" t="s">
        <v>0</v>
      </c>
      <c r="M69" s="370">
        <v>3476</v>
      </c>
      <c r="N69" s="141">
        <f t="shared" si="13"/>
        <v>2146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5</v>
      </c>
      <c r="J70" s="44" t="s">
        <v>24</v>
      </c>
      <c r="K70" s="5">
        <f t="shared" si="12"/>
        <v>26</v>
      </c>
      <c r="L70" s="44" t="s">
        <v>43</v>
      </c>
      <c r="M70" s="370">
        <v>2954</v>
      </c>
      <c r="N70" s="141">
        <f t="shared" si="13"/>
        <v>1737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6</v>
      </c>
      <c r="J71" s="44" t="s">
        <v>25</v>
      </c>
      <c r="K71" s="5">
        <f t="shared" si="12"/>
        <v>24</v>
      </c>
      <c r="L71" s="44" t="s">
        <v>41</v>
      </c>
      <c r="M71" s="370">
        <v>897</v>
      </c>
      <c r="N71" s="141">
        <f t="shared" si="13"/>
        <v>1646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7</v>
      </c>
      <c r="J72" s="44" t="s">
        <v>26</v>
      </c>
      <c r="K72" s="5">
        <f t="shared" si="12"/>
        <v>34</v>
      </c>
      <c r="L72" s="44" t="s">
        <v>1</v>
      </c>
      <c r="M72" s="370">
        <v>1076</v>
      </c>
      <c r="N72" s="141">
        <f t="shared" si="13"/>
        <v>867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8</v>
      </c>
      <c r="J73" s="44" t="s">
        <v>27</v>
      </c>
      <c r="K73" s="5">
        <f t="shared" si="12"/>
        <v>36</v>
      </c>
      <c r="L73" s="44" t="s">
        <v>5</v>
      </c>
      <c r="M73" s="370">
        <v>1227</v>
      </c>
      <c r="N73" s="141">
        <f t="shared" si="13"/>
        <v>745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9</v>
      </c>
      <c r="J74" s="44" t="s">
        <v>28</v>
      </c>
      <c r="K74" s="5">
        <f t="shared" si="12"/>
        <v>25</v>
      </c>
      <c r="L74" s="44" t="s">
        <v>42</v>
      </c>
      <c r="M74" s="370">
        <v>970</v>
      </c>
      <c r="N74" s="141">
        <f t="shared" si="13"/>
        <v>724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19</v>
      </c>
      <c r="L75" s="44" t="s">
        <v>36</v>
      </c>
      <c r="M75" s="370">
        <v>501</v>
      </c>
      <c r="N75" s="141">
        <f t="shared" si="13"/>
        <v>399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31</v>
      </c>
      <c r="L76" s="80" t="s">
        <v>208</v>
      </c>
      <c r="M76" s="371">
        <v>376</v>
      </c>
      <c r="N76" s="357">
        <f t="shared" si="13"/>
        <v>383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18</v>
      </c>
      <c r="J77" s="44" t="s">
        <v>35</v>
      </c>
      <c r="K77" s="5"/>
      <c r="L77" s="186" t="s">
        <v>92</v>
      </c>
      <c r="M77" s="376">
        <v>68392</v>
      </c>
      <c r="N77" s="372">
        <f>SUM(H90)</f>
        <v>45003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0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0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1">
        <f>SUM(H50:H89)</f>
        <v>45003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2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6" t="s">
        <v>218</v>
      </c>
      <c r="I2" s="5"/>
      <c r="J2" s="401" t="s">
        <v>201</v>
      </c>
      <c r="K2" s="129"/>
      <c r="L2" s="388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4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72501</v>
      </c>
      <c r="I4" s="131">
        <v>33</v>
      </c>
      <c r="J4" s="332" t="s">
        <v>0</v>
      </c>
      <c r="K4" s="195">
        <f>SUM(I4)</f>
        <v>33</v>
      </c>
      <c r="L4" s="347">
        <v>62681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16139</v>
      </c>
      <c r="I5" s="131">
        <v>40</v>
      </c>
      <c r="J5" s="332" t="s">
        <v>2</v>
      </c>
      <c r="K5" s="195">
        <f aca="true" t="shared" si="0" ref="K5:K13">SUM(I5)</f>
        <v>40</v>
      </c>
      <c r="L5" s="377">
        <v>16272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15300</v>
      </c>
      <c r="I6" s="131">
        <v>34</v>
      </c>
      <c r="J6" s="332" t="s">
        <v>1</v>
      </c>
      <c r="K6" s="195">
        <f t="shared" si="0"/>
        <v>34</v>
      </c>
      <c r="L6" s="377">
        <v>15990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6065</v>
      </c>
      <c r="I7" s="131">
        <v>24</v>
      </c>
      <c r="J7" s="332" t="s">
        <v>41</v>
      </c>
      <c r="K7" s="195">
        <f t="shared" si="0"/>
        <v>24</v>
      </c>
      <c r="L7" s="377">
        <v>5630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5522</v>
      </c>
      <c r="I8" s="131">
        <v>13</v>
      </c>
      <c r="J8" s="332" t="s">
        <v>7</v>
      </c>
      <c r="K8" s="195">
        <f t="shared" si="0"/>
        <v>13</v>
      </c>
      <c r="L8" s="377">
        <v>3910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4465</v>
      </c>
      <c r="I9" s="131">
        <v>25</v>
      </c>
      <c r="J9" s="332" t="s">
        <v>42</v>
      </c>
      <c r="K9" s="195">
        <f t="shared" si="0"/>
        <v>25</v>
      </c>
      <c r="L9" s="377">
        <v>6409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3088</v>
      </c>
      <c r="I10" s="131">
        <v>14</v>
      </c>
      <c r="J10" s="332" t="s">
        <v>32</v>
      </c>
      <c r="K10" s="195">
        <f t="shared" si="0"/>
        <v>14</v>
      </c>
      <c r="L10" s="377">
        <v>2857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1813</v>
      </c>
      <c r="I11" s="131">
        <v>26</v>
      </c>
      <c r="J11" s="332" t="s">
        <v>43</v>
      </c>
      <c r="K11" s="195">
        <f t="shared" si="0"/>
        <v>26</v>
      </c>
      <c r="L11" s="377">
        <v>1941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1614</v>
      </c>
      <c r="I12" s="131">
        <v>12</v>
      </c>
      <c r="J12" s="332" t="s">
        <v>31</v>
      </c>
      <c r="K12" s="195">
        <f t="shared" si="0"/>
        <v>12</v>
      </c>
      <c r="L12" s="377">
        <v>1475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0">
        <v>1533</v>
      </c>
      <c r="I13" s="226">
        <v>20</v>
      </c>
      <c r="J13" s="337" t="s">
        <v>37</v>
      </c>
      <c r="K13" s="397">
        <f t="shared" si="0"/>
        <v>20</v>
      </c>
      <c r="L13" s="348">
        <v>5040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1283</v>
      </c>
      <c r="I14" s="196">
        <v>31</v>
      </c>
      <c r="J14" s="420" t="s">
        <v>48</v>
      </c>
      <c r="K14" s="129" t="s">
        <v>9</v>
      </c>
      <c r="L14" s="400">
        <v>129763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1152</v>
      </c>
      <c r="I15" s="131">
        <v>9</v>
      </c>
      <c r="J15" s="332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972</v>
      </c>
      <c r="I16" s="131">
        <v>36</v>
      </c>
      <c r="J16" s="332" t="s">
        <v>5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700</v>
      </c>
      <c r="I17" s="131">
        <v>21</v>
      </c>
      <c r="J17" s="332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7">
        <v>696</v>
      </c>
      <c r="I18" s="131">
        <v>17</v>
      </c>
      <c r="J18" s="332" t="s">
        <v>34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426</v>
      </c>
      <c r="I19" s="131">
        <v>22</v>
      </c>
      <c r="J19" s="332" t="s">
        <v>39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348</v>
      </c>
      <c r="I20" s="131">
        <v>6</v>
      </c>
      <c r="J20" s="332" t="s">
        <v>25</v>
      </c>
      <c r="K20" s="195">
        <f>SUM(I4)</f>
        <v>33</v>
      </c>
      <c r="L20" s="332" t="s">
        <v>0</v>
      </c>
      <c r="M20" s="342">
        <v>74181</v>
      </c>
      <c r="N20" s="141">
        <f>SUM(H4)</f>
        <v>72501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201</v>
      </c>
      <c r="I21" s="131">
        <v>11</v>
      </c>
      <c r="J21" s="332" t="s">
        <v>30</v>
      </c>
      <c r="K21" s="195">
        <f aca="true" t="shared" si="1" ref="K21:K29">SUM(I5)</f>
        <v>40</v>
      </c>
      <c r="L21" s="332" t="s">
        <v>2</v>
      </c>
      <c r="M21" s="343">
        <v>14132</v>
      </c>
      <c r="N21" s="141">
        <f aca="true" t="shared" si="2" ref="N21:N29">SUM(H5)</f>
        <v>16139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2" t="s">
        <v>0</v>
      </c>
      <c r="C22" s="60">
        <f>SUM(H4)</f>
        <v>72501</v>
      </c>
      <c r="D22" s="153">
        <f>SUM(L4)</f>
        <v>62681</v>
      </c>
      <c r="E22" s="81">
        <f aca="true" t="shared" si="3" ref="E22:E31">SUM(N20/M20*100)</f>
        <v>97.73526913899786</v>
      </c>
      <c r="F22" s="75">
        <f aca="true" t="shared" si="4" ref="F22:F32">SUM(C22/D22*100)</f>
        <v>115.66662944113845</v>
      </c>
      <c r="G22" s="88"/>
      <c r="H22" s="140">
        <v>123</v>
      </c>
      <c r="I22" s="131">
        <v>38</v>
      </c>
      <c r="J22" s="332" t="s">
        <v>52</v>
      </c>
      <c r="K22" s="195">
        <f t="shared" si="1"/>
        <v>34</v>
      </c>
      <c r="L22" s="332" t="s">
        <v>1</v>
      </c>
      <c r="M22" s="343">
        <v>17539</v>
      </c>
      <c r="N22" s="141">
        <f t="shared" si="2"/>
        <v>15300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2" t="s">
        <v>2</v>
      </c>
      <c r="C23" s="60">
        <f aca="true" t="shared" si="5" ref="C23:C31">SUM(H5)</f>
        <v>16139</v>
      </c>
      <c r="D23" s="153">
        <f aca="true" t="shared" si="6" ref="D23:D31">SUM(L5)</f>
        <v>16272</v>
      </c>
      <c r="E23" s="81">
        <f t="shared" si="3"/>
        <v>114.20181149165016</v>
      </c>
      <c r="F23" s="75">
        <f t="shared" si="4"/>
        <v>99.18264503441495</v>
      </c>
      <c r="G23" s="88"/>
      <c r="H23" s="140">
        <v>118</v>
      </c>
      <c r="I23" s="131">
        <v>18</v>
      </c>
      <c r="J23" s="332" t="s">
        <v>35</v>
      </c>
      <c r="K23" s="195">
        <f t="shared" si="1"/>
        <v>24</v>
      </c>
      <c r="L23" s="332" t="s">
        <v>41</v>
      </c>
      <c r="M23" s="343">
        <v>8103</v>
      </c>
      <c r="N23" s="141">
        <f t="shared" si="2"/>
        <v>6065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2" t="s">
        <v>1</v>
      </c>
      <c r="C24" s="60">
        <f t="shared" si="5"/>
        <v>15300</v>
      </c>
      <c r="D24" s="153">
        <f t="shared" si="6"/>
        <v>15990</v>
      </c>
      <c r="E24" s="81">
        <f t="shared" si="3"/>
        <v>87.23416386339015</v>
      </c>
      <c r="F24" s="75">
        <f t="shared" si="4"/>
        <v>95.68480300187618</v>
      </c>
      <c r="G24" s="88"/>
      <c r="H24" s="140">
        <v>34</v>
      </c>
      <c r="I24" s="131">
        <v>32</v>
      </c>
      <c r="J24" s="332" t="s">
        <v>49</v>
      </c>
      <c r="K24" s="195">
        <f t="shared" si="1"/>
        <v>13</v>
      </c>
      <c r="L24" s="332" t="s">
        <v>7</v>
      </c>
      <c r="M24" s="343">
        <v>7360</v>
      </c>
      <c r="N24" s="141">
        <f t="shared" si="2"/>
        <v>5522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2" t="s">
        <v>41</v>
      </c>
      <c r="C25" s="60">
        <f t="shared" si="5"/>
        <v>6065</v>
      </c>
      <c r="D25" s="153">
        <f t="shared" si="6"/>
        <v>5630</v>
      </c>
      <c r="E25" s="81">
        <f t="shared" si="3"/>
        <v>74.84882142416389</v>
      </c>
      <c r="F25" s="75">
        <f t="shared" si="4"/>
        <v>107.72646536412078</v>
      </c>
      <c r="G25" s="88"/>
      <c r="H25" s="140">
        <v>32</v>
      </c>
      <c r="I25" s="131">
        <v>15</v>
      </c>
      <c r="J25" s="332" t="s">
        <v>33</v>
      </c>
      <c r="K25" s="195">
        <f t="shared" si="1"/>
        <v>25</v>
      </c>
      <c r="L25" s="332" t="s">
        <v>42</v>
      </c>
      <c r="M25" s="343">
        <v>5134</v>
      </c>
      <c r="N25" s="141">
        <f t="shared" si="2"/>
        <v>4465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2" t="s">
        <v>7</v>
      </c>
      <c r="C26" s="60">
        <f t="shared" si="5"/>
        <v>5522</v>
      </c>
      <c r="D26" s="153">
        <f t="shared" si="6"/>
        <v>3910</v>
      </c>
      <c r="E26" s="81">
        <f t="shared" si="3"/>
        <v>75.02717391304347</v>
      </c>
      <c r="F26" s="75">
        <f t="shared" si="4"/>
        <v>141.22762148337594</v>
      </c>
      <c r="G26" s="98"/>
      <c r="H26" s="140">
        <v>22</v>
      </c>
      <c r="I26" s="131">
        <v>29</v>
      </c>
      <c r="J26" s="332" t="s">
        <v>187</v>
      </c>
      <c r="K26" s="195">
        <f t="shared" si="1"/>
        <v>14</v>
      </c>
      <c r="L26" s="332" t="s">
        <v>32</v>
      </c>
      <c r="M26" s="343">
        <v>2764</v>
      </c>
      <c r="N26" s="141">
        <f t="shared" si="2"/>
        <v>3088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2" t="s">
        <v>42</v>
      </c>
      <c r="C27" s="60">
        <f t="shared" si="5"/>
        <v>4465</v>
      </c>
      <c r="D27" s="153">
        <f t="shared" si="6"/>
        <v>6409</v>
      </c>
      <c r="E27" s="81">
        <f t="shared" si="3"/>
        <v>86.96922477600312</v>
      </c>
      <c r="F27" s="75">
        <f t="shared" si="4"/>
        <v>69.66765486035264</v>
      </c>
      <c r="G27" s="102"/>
      <c r="H27" s="140">
        <v>19</v>
      </c>
      <c r="I27" s="131">
        <v>28</v>
      </c>
      <c r="J27" s="332" t="s">
        <v>45</v>
      </c>
      <c r="K27" s="195">
        <f t="shared" si="1"/>
        <v>26</v>
      </c>
      <c r="L27" s="332" t="s">
        <v>43</v>
      </c>
      <c r="M27" s="343">
        <v>2235</v>
      </c>
      <c r="N27" s="141">
        <f t="shared" si="2"/>
        <v>1813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2" t="s">
        <v>32</v>
      </c>
      <c r="C28" s="60">
        <f t="shared" si="5"/>
        <v>3088</v>
      </c>
      <c r="D28" s="153">
        <f t="shared" si="6"/>
        <v>2857</v>
      </c>
      <c r="E28" s="81">
        <f t="shared" si="3"/>
        <v>111.72214182344429</v>
      </c>
      <c r="F28" s="75">
        <f t="shared" si="4"/>
        <v>108.08540427021352</v>
      </c>
      <c r="G28" s="88"/>
      <c r="H28" s="140">
        <v>6</v>
      </c>
      <c r="I28" s="131">
        <v>16</v>
      </c>
      <c r="J28" s="332" t="s">
        <v>3</v>
      </c>
      <c r="K28" s="195">
        <f t="shared" si="1"/>
        <v>12</v>
      </c>
      <c r="L28" s="332" t="s">
        <v>31</v>
      </c>
      <c r="M28" s="343">
        <v>2508</v>
      </c>
      <c r="N28" s="141">
        <f t="shared" si="2"/>
        <v>1614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2" t="s">
        <v>43</v>
      </c>
      <c r="C29" s="60">
        <f t="shared" si="5"/>
        <v>1813</v>
      </c>
      <c r="D29" s="153">
        <f t="shared" si="6"/>
        <v>1941</v>
      </c>
      <c r="E29" s="81">
        <f t="shared" si="3"/>
        <v>81.1185682326622</v>
      </c>
      <c r="F29" s="75">
        <f t="shared" si="4"/>
        <v>93.40546110252447</v>
      </c>
      <c r="G29" s="99"/>
      <c r="H29" s="140">
        <v>5</v>
      </c>
      <c r="I29" s="131">
        <v>4</v>
      </c>
      <c r="J29" s="332" t="s">
        <v>23</v>
      </c>
      <c r="K29" s="397">
        <f t="shared" si="1"/>
        <v>20</v>
      </c>
      <c r="L29" s="337" t="s">
        <v>37</v>
      </c>
      <c r="M29" s="398">
        <v>1959</v>
      </c>
      <c r="N29" s="357">
        <f t="shared" si="2"/>
        <v>1533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2" t="s">
        <v>31</v>
      </c>
      <c r="C30" s="60">
        <f t="shared" si="5"/>
        <v>1614</v>
      </c>
      <c r="D30" s="153">
        <f t="shared" si="6"/>
        <v>1475</v>
      </c>
      <c r="E30" s="81">
        <f t="shared" si="3"/>
        <v>64.35406698564593</v>
      </c>
      <c r="F30" s="75">
        <f t="shared" si="4"/>
        <v>109.42372881355934</v>
      </c>
      <c r="G30" s="98"/>
      <c r="H30" s="140">
        <v>1</v>
      </c>
      <c r="I30" s="131">
        <v>23</v>
      </c>
      <c r="J30" s="332" t="s">
        <v>40</v>
      </c>
      <c r="K30" s="186"/>
      <c r="L30" s="337"/>
      <c r="M30" s="399">
        <v>151025</v>
      </c>
      <c r="N30" s="424">
        <f>SUM(H44)</f>
        <v>134178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37" t="s">
        <v>37</v>
      </c>
      <c r="C31" s="60">
        <f t="shared" si="5"/>
        <v>1533</v>
      </c>
      <c r="D31" s="153">
        <f t="shared" si="6"/>
        <v>5040</v>
      </c>
      <c r="E31" s="82">
        <f t="shared" si="3"/>
        <v>78.25421133231241</v>
      </c>
      <c r="F31" s="89">
        <f t="shared" si="4"/>
        <v>30.416666666666664</v>
      </c>
      <c r="G31" s="101"/>
      <c r="H31" s="140">
        <v>0</v>
      </c>
      <c r="I31" s="131">
        <v>1</v>
      </c>
      <c r="J31" s="332" t="s">
        <v>4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134178</v>
      </c>
      <c r="D32" s="93">
        <f>SUM(L14)</f>
        <v>129763</v>
      </c>
      <c r="E32" s="94">
        <f>SUM(N30/M30*100)</f>
        <v>88.84489322959774</v>
      </c>
      <c r="F32" s="89">
        <f t="shared" si="4"/>
        <v>103.40235660396262</v>
      </c>
      <c r="G32" s="97"/>
      <c r="H32" s="141">
        <v>0</v>
      </c>
      <c r="I32" s="131">
        <v>2</v>
      </c>
      <c r="J32" s="332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3</v>
      </c>
      <c r="J33" s="332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7">
        <v>0</v>
      </c>
      <c r="I34" s="131">
        <v>5</v>
      </c>
      <c r="J34" s="332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7</v>
      </c>
      <c r="J35" s="332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8</v>
      </c>
      <c r="J36" s="332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10</v>
      </c>
      <c r="J37" s="332" t="s">
        <v>29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19</v>
      </c>
      <c r="J38" s="332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27</v>
      </c>
      <c r="J39" s="332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2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2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2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2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1">
        <f>SUM(H4:H43)</f>
        <v>134178</v>
      </c>
      <c r="I44" s="5"/>
      <c r="J44" s="331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3" t="s">
        <v>209</v>
      </c>
      <c r="I48" s="5"/>
      <c r="J48" s="390" t="s">
        <v>204</v>
      </c>
      <c r="K48" s="129"/>
      <c r="L48" s="414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4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18818</v>
      </c>
      <c r="I50" s="332">
        <v>16</v>
      </c>
      <c r="J50" s="331" t="s">
        <v>3</v>
      </c>
      <c r="K50" s="198">
        <f>SUM(I50)</f>
        <v>16</v>
      </c>
      <c r="L50" s="415">
        <v>28072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17880</v>
      </c>
      <c r="I51" s="332">
        <v>36</v>
      </c>
      <c r="J51" s="331" t="s">
        <v>5</v>
      </c>
      <c r="K51" s="198">
        <f aca="true" t="shared" si="7" ref="K51:K59">SUM(I51)</f>
        <v>36</v>
      </c>
      <c r="L51" s="416">
        <v>15258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17728</v>
      </c>
      <c r="I52" s="332">
        <v>26</v>
      </c>
      <c r="J52" s="331" t="s">
        <v>43</v>
      </c>
      <c r="K52" s="198">
        <f t="shared" si="7"/>
        <v>26</v>
      </c>
      <c r="L52" s="416">
        <v>34547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16724</v>
      </c>
      <c r="I53" s="332">
        <v>33</v>
      </c>
      <c r="J53" s="331" t="s">
        <v>0</v>
      </c>
      <c r="K53" s="198">
        <f t="shared" si="7"/>
        <v>33</v>
      </c>
      <c r="L53" s="416">
        <v>12101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10694</v>
      </c>
      <c r="I54" s="332">
        <v>17</v>
      </c>
      <c r="J54" s="331" t="s">
        <v>34</v>
      </c>
      <c r="K54" s="198">
        <f t="shared" si="7"/>
        <v>17</v>
      </c>
      <c r="L54" s="416">
        <v>8210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1" t="s">
        <v>3</v>
      </c>
      <c r="C55" s="60">
        <f>SUM(H50)</f>
        <v>18818</v>
      </c>
      <c r="D55" s="9">
        <f>SUM(L50)</f>
        <v>28072</v>
      </c>
      <c r="E55" s="75">
        <f>SUM(N66/M66*100)</f>
        <v>93.14458248774933</v>
      </c>
      <c r="F55" s="75">
        <f aca="true" t="shared" si="8" ref="F55:F65">SUM(C55/D55*100)</f>
        <v>67.0347677400969</v>
      </c>
      <c r="G55" s="88"/>
      <c r="H55" s="140">
        <v>9225</v>
      </c>
      <c r="I55" s="332">
        <v>40</v>
      </c>
      <c r="J55" s="331" t="s">
        <v>2</v>
      </c>
      <c r="K55" s="198">
        <f t="shared" si="7"/>
        <v>40</v>
      </c>
      <c r="L55" s="416">
        <v>8978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1" t="s">
        <v>5</v>
      </c>
      <c r="C56" s="60">
        <f aca="true" t="shared" si="9" ref="C56:C64">SUM(H51)</f>
        <v>17880</v>
      </c>
      <c r="D56" s="9">
        <f aca="true" t="shared" si="10" ref="D56:D64">SUM(L51)</f>
        <v>15258</v>
      </c>
      <c r="E56" s="75">
        <f aca="true" t="shared" si="11" ref="E56:E65">SUM(N67/M67*100)</f>
        <v>88.97292993630573</v>
      </c>
      <c r="F56" s="75">
        <f t="shared" si="8"/>
        <v>117.18442784113252</v>
      </c>
      <c r="G56" s="88"/>
      <c r="H56" s="140">
        <v>7245</v>
      </c>
      <c r="I56" s="332">
        <v>38</v>
      </c>
      <c r="J56" s="331" t="s">
        <v>52</v>
      </c>
      <c r="K56" s="198">
        <f t="shared" si="7"/>
        <v>38</v>
      </c>
      <c r="L56" s="416">
        <v>7405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1" t="s">
        <v>43</v>
      </c>
      <c r="C57" s="60">
        <f t="shared" si="9"/>
        <v>17728</v>
      </c>
      <c r="D57" s="9">
        <f t="shared" si="10"/>
        <v>34547</v>
      </c>
      <c r="E57" s="75">
        <f t="shared" si="11"/>
        <v>98.2051850210503</v>
      </c>
      <c r="F57" s="75">
        <f t="shared" si="8"/>
        <v>51.31559903899036</v>
      </c>
      <c r="G57" s="88"/>
      <c r="H57" s="140">
        <v>7122</v>
      </c>
      <c r="I57" s="332">
        <v>24</v>
      </c>
      <c r="J57" s="331" t="s">
        <v>41</v>
      </c>
      <c r="K57" s="198">
        <f t="shared" si="7"/>
        <v>24</v>
      </c>
      <c r="L57" s="416">
        <v>7651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1" t="s">
        <v>0</v>
      </c>
      <c r="C58" s="60">
        <f t="shared" si="9"/>
        <v>16724</v>
      </c>
      <c r="D58" s="9">
        <f t="shared" si="10"/>
        <v>12101</v>
      </c>
      <c r="E58" s="75">
        <f t="shared" si="11"/>
        <v>96.43083664879202</v>
      </c>
      <c r="F58" s="75">
        <f t="shared" si="8"/>
        <v>138.2034542599785</v>
      </c>
      <c r="G58" s="88"/>
      <c r="H58" s="235">
        <v>5513</v>
      </c>
      <c r="I58" s="335">
        <v>25</v>
      </c>
      <c r="J58" s="335" t="s">
        <v>42</v>
      </c>
      <c r="K58" s="198">
        <f t="shared" si="7"/>
        <v>25</v>
      </c>
      <c r="L58" s="416">
        <v>1837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1" t="s">
        <v>34</v>
      </c>
      <c r="C59" s="60">
        <f t="shared" si="9"/>
        <v>10694</v>
      </c>
      <c r="D59" s="9">
        <f t="shared" si="10"/>
        <v>8210</v>
      </c>
      <c r="E59" s="75">
        <f t="shared" si="11"/>
        <v>74.35166516025863</v>
      </c>
      <c r="F59" s="75">
        <f t="shared" si="8"/>
        <v>130.25578562728379</v>
      </c>
      <c r="G59" s="98"/>
      <c r="H59" s="227">
        <v>4888</v>
      </c>
      <c r="I59" s="337">
        <v>14</v>
      </c>
      <c r="J59" s="336" t="s">
        <v>32</v>
      </c>
      <c r="K59" s="198">
        <f t="shared" si="7"/>
        <v>14</v>
      </c>
      <c r="L59" s="417">
        <v>1427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1" t="s">
        <v>2</v>
      </c>
      <c r="C60" s="60">
        <f t="shared" si="9"/>
        <v>9225</v>
      </c>
      <c r="D60" s="9">
        <f t="shared" si="10"/>
        <v>8978</v>
      </c>
      <c r="E60" s="75">
        <f t="shared" si="11"/>
        <v>88.64226001729605</v>
      </c>
      <c r="F60" s="75">
        <f t="shared" si="8"/>
        <v>102.7511695255068</v>
      </c>
      <c r="G60" s="88"/>
      <c r="H60" s="140">
        <v>3564</v>
      </c>
      <c r="I60" s="420">
        <v>37</v>
      </c>
      <c r="J60" s="381" t="s">
        <v>51</v>
      </c>
      <c r="K60" s="129" t="s">
        <v>9</v>
      </c>
      <c r="L60" s="418">
        <v>143618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1" t="s">
        <v>52</v>
      </c>
      <c r="C61" s="60">
        <f t="shared" si="9"/>
        <v>7245</v>
      </c>
      <c r="D61" s="9">
        <f t="shared" si="10"/>
        <v>7405</v>
      </c>
      <c r="E61" s="75">
        <f t="shared" si="11"/>
        <v>80.38388993675801</v>
      </c>
      <c r="F61" s="75">
        <f t="shared" si="8"/>
        <v>97.83929777177582</v>
      </c>
      <c r="G61" s="88"/>
      <c r="H61" s="140">
        <v>2885</v>
      </c>
      <c r="I61" s="332">
        <v>34</v>
      </c>
      <c r="J61" s="331" t="s">
        <v>1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1" t="s">
        <v>41</v>
      </c>
      <c r="C62" s="60">
        <f t="shared" si="9"/>
        <v>7122</v>
      </c>
      <c r="D62" s="9">
        <f t="shared" si="10"/>
        <v>7651</v>
      </c>
      <c r="E62" s="75">
        <f t="shared" si="11"/>
        <v>80.33840947546531</v>
      </c>
      <c r="F62" s="75">
        <f t="shared" si="8"/>
        <v>93.08587112795713</v>
      </c>
      <c r="G62" s="99"/>
      <c r="H62" s="140">
        <v>2482</v>
      </c>
      <c r="I62" s="332">
        <v>30</v>
      </c>
      <c r="J62" s="331" t="s">
        <v>197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5" t="s">
        <v>42</v>
      </c>
      <c r="C63" s="60">
        <f t="shared" si="9"/>
        <v>5513</v>
      </c>
      <c r="D63" s="9">
        <f t="shared" si="10"/>
        <v>1837</v>
      </c>
      <c r="E63" s="75">
        <f t="shared" si="11"/>
        <v>66.34175691937425</v>
      </c>
      <c r="F63" s="75">
        <f t="shared" si="8"/>
        <v>300.10887316276535</v>
      </c>
      <c r="G63" s="98"/>
      <c r="H63" s="140">
        <v>1881</v>
      </c>
      <c r="I63" s="332">
        <v>35</v>
      </c>
      <c r="J63" s="331" t="s">
        <v>50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6" t="s">
        <v>32</v>
      </c>
      <c r="C64" s="60">
        <f t="shared" si="9"/>
        <v>4888</v>
      </c>
      <c r="D64" s="9">
        <f t="shared" si="10"/>
        <v>1427</v>
      </c>
      <c r="E64" s="83">
        <f t="shared" si="11"/>
        <v>96.44830307813733</v>
      </c>
      <c r="F64" s="83">
        <f t="shared" si="8"/>
        <v>342.53679046951646</v>
      </c>
      <c r="G64" s="101"/>
      <c r="H64" s="197">
        <v>1683</v>
      </c>
      <c r="I64" s="331">
        <v>39</v>
      </c>
      <c r="J64" s="331" t="s">
        <v>53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133908</v>
      </c>
      <c r="D65" s="93">
        <f>SUM(L60)</f>
        <v>143618</v>
      </c>
      <c r="E65" s="96">
        <f t="shared" si="11"/>
        <v>88.63911670671406</v>
      </c>
      <c r="F65" s="96">
        <f t="shared" si="8"/>
        <v>93.23900903786434</v>
      </c>
      <c r="G65" s="97"/>
      <c r="H65" s="141">
        <v>1640</v>
      </c>
      <c r="I65" s="331">
        <v>15</v>
      </c>
      <c r="J65" s="331" t="s">
        <v>33</v>
      </c>
      <c r="K65" s="1"/>
      <c r="L65" s="419" t="s">
        <v>204</v>
      </c>
      <c r="M65" s="239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998</v>
      </c>
      <c r="I66" s="332">
        <v>29</v>
      </c>
      <c r="J66" s="331" t="s">
        <v>187</v>
      </c>
      <c r="K66" s="189">
        <f>SUM(I50)</f>
        <v>16</v>
      </c>
      <c r="L66" s="331" t="s">
        <v>3</v>
      </c>
      <c r="M66" s="351">
        <v>20203</v>
      </c>
      <c r="N66" s="141">
        <f>SUM(H50)</f>
        <v>18818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874</v>
      </c>
      <c r="I67" s="331">
        <v>9</v>
      </c>
      <c r="J67" s="331" t="s">
        <v>28</v>
      </c>
      <c r="K67" s="189">
        <f aca="true" t="shared" si="12" ref="K67:K75">SUM(I51)</f>
        <v>36</v>
      </c>
      <c r="L67" s="331" t="s">
        <v>5</v>
      </c>
      <c r="M67" s="352">
        <v>20096</v>
      </c>
      <c r="N67" s="141">
        <f aca="true" t="shared" si="13" ref="N67:N75">SUM(H51)</f>
        <v>17880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649</v>
      </c>
      <c r="I68" s="331">
        <v>1</v>
      </c>
      <c r="J68" s="331" t="s">
        <v>4</v>
      </c>
      <c r="K68" s="189">
        <f t="shared" si="12"/>
        <v>26</v>
      </c>
      <c r="L68" s="331" t="s">
        <v>43</v>
      </c>
      <c r="M68" s="352">
        <v>18052</v>
      </c>
      <c r="N68" s="141">
        <f t="shared" si="13"/>
        <v>17728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370</v>
      </c>
      <c r="I69" s="331">
        <v>28</v>
      </c>
      <c r="J69" s="331" t="s">
        <v>45</v>
      </c>
      <c r="K69" s="189">
        <f t="shared" si="12"/>
        <v>33</v>
      </c>
      <c r="L69" s="331" t="s">
        <v>0</v>
      </c>
      <c r="M69" s="352">
        <v>17343</v>
      </c>
      <c r="N69" s="141">
        <f t="shared" si="13"/>
        <v>16724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364</v>
      </c>
      <c r="I70" s="331">
        <v>13</v>
      </c>
      <c r="J70" s="331" t="s">
        <v>7</v>
      </c>
      <c r="K70" s="189">
        <f t="shared" si="12"/>
        <v>17</v>
      </c>
      <c r="L70" s="331" t="s">
        <v>34</v>
      </c>
      <c r="M70" s="352">
        <v>14383</v>
      </c>
      <c r="N70" s="141">
        <f t="shared" si="13"/>
        <v>10694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127</v>
      </c>
      <c r="I71" s="331">
        <v>22</v>
      </c>
      <c r="J71" s="331" t="s">
        <v>39</v>
      </c>
      <c r="K71" s="189">
        <f t="shared" si="12"/>
        <v>40</v>
      </c>
      <c r="L71" s="331" t="s">
        <v>2</v>
      </c>
      <c r="M71" s="352">
        <v>10407</v>
      </c>
      <c r="N71" s="141">
        <f t="shared" si="13"/>
        <v>9225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121</v>
      </c>
      <c r="I72" s="331">
        <v>21</v>
      </c>
      <c r="J72" s="331" t="s">
        <v>38</v>
      </c>
      <c r="K72" s="189">
        <f t="shared" si="12"/>
        <v>38</v>
      </c>
      <c r="L72" s="331" t="s">
        <v>52</v>
      </c>
      <c r="M72" s="352">
        <v>9013</v>
      </c>
      <c r="N72" s="141">
        <f t="shared" si="13"/>
        <v>7245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113</v>
      </c>
      <c r="I73" s="331">
        <v>4</v>
      </c>
      <c r="J73" s="331" t="s">
        <v>23</v>
      </c>
      <c r="K73" s="189">
        <f t="shared" si="12"/>
        <v>24</v>
      </c>
      <c r="L73" s="331" t="s">
        <v>41</v>
      </c>
      <c r="M73" s="352">
        <v>8865</v>
      </c>
      <c r="N73" s="141">
        <f t="shared" si="13"/>
        <v>7122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99</v>
      </c>
      <c r="I74" s="331">
        <v>3</v>
      </c>
      <c r="J74" s="331" t="s">
        <v>22</v>
      </c>
      <c r="K74" s="189">
        <f t="shared" si="12"/>
        <v>25</v>
      </c>
      <c r="L74" s="335" t="s">
        <v>42</v>
      </c>
      <c r="M74" s="352">
        <v>8310</v>
      </c>
      <c r="N74" s="141">
        <f t="shared" si="13"/>
        <v>5513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85</v>
      </c>
      <c r="I75" s="331">
        <v>32</v>
      </c>
      <c r="J75" s="331" t="s">
        <v>49</v>
      </c>
      <c r="K75" s="189">
        <f t="shared" si="12"/>
        <v>14</v>
      </c>
      <c r="L75" s="336" t="s">
        <v>32</v>
      </c>
      <c r="M75" s="353">
        <v>5068</v>
      </c>
      <c r="N75" s="141">
        <f t="shared" si="13"/>
        <v>4888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75</v>
      </c>
      <c r="I76" s="331">
        <v>27</v>
      </c>
      <c r="J76" s="331" t="s">
        <v>44</v>
      </c>
      <c r="K76" s="5"/>
      <c r="L76" s="336" t="s">
        <v>226</v>
      </c>
      <c r="M76" s="354">
        <v>151071</v>
      </c>
      <c r="N76" s="350">
        <f>SUM(H90)</f>
        <v>133908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30</v>
      </c>
      <c r="I77" s="331">
        <v>23</v>
      </c>
      <c r="J77" s="331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24</v>
      </c>
      <c r="I78" s="331">
        <v>19</v>
      </c>
      <c r="J78" s="331" t="s">
        <v>36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4</v>
      </c>
      <c r="I79" s="331">
        <v>11</v>
      </c>
      <c r="J79" s="331" t="s">
        <v>30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7">
        <v>3</v>
      </c>
      <c r="I80" s="331">
        <v>20</v>
      </c>
      <c r="J80" s="331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1">
        <v>2</v>
      </c>
      <c r="J81" s="331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1">
        <v>5</v>
      </c>
      <c r="J82" s="331" t="s">
        <v>24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1">
        <v>6</v>
      </c>
      <c r="J83" s="331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1">
        <v>7</v>
      </c>
      <c r="J84" s="331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1">
        <v>8</v>
      </c>
      <c r="J85" s="331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1">
        <v>10</v>
      </c>
      <c r="J86" s="331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2">
        <v>12</v>
      </c>
      <c r="J87" s="332" t="s">
        <v>31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1">
        <v>18</v>
      </c>
      <c r="J88" s="331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1">
        <v>31</v>
      </c>
      <c r="J89" s="331" t="s">
        <v>48</v>
      </c>
      <c r="K89" s="63"/>
      <c r="L89" s="33"/>
    </row>
    <row r="90" spans="8:12" ht="13.5" customHeight="1">
      <c r="H90" s="191">
        <f>SUM(H50:H89)</f>
        <v>133908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239</v>
      </c>
      <c r="B1" s="460"/>
      <c r="C1" s="460"/>
      <c r="D1" s="460"/>
      <c r="E1" s="460"/>
      <c r="F1" s="460"/>
      <c r="G1" s="460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1" t="s">
        <v>209</v>
      </c>
      <c r="J2" s="241" t="s">
        <v>220</v>
      </c>
      <c r="K2" s="238" t="s">
        <v>195</v>
      </c>
      <c r="L2" s="238" t="s">
        <v>221</v>
      </c>
    </row>
    <row r="3" spans="9:12" ht="13.5">
      <c r="I3" s="44" t="s">
        <v>117</v>
      </c>
      <c r="J3" s="190">
        <v>234139</v>
      </c>
      <c r="K3" s="44" t="s">
        <v>117</v>
      </c>
      <c r="L3" s="202">
        <v>230845</v>
      </c>
    </row>
    <row r="4" spans="9:12" ht="13.5">
      <c r="I4" s="44" t="s">
        <v>172</v>
      </c>
      <c r="J4" s="190">
        <v>104494</v>
      </c>
      <c r="K4" s="44" t="s">
        <v>172</v>
      </c>
      <c r="L4" s="202">
        <v>72882</v>
      </c>
    </row>
    <row r="5" spans="9:12" ht="13.5">
      <c r="I5" s="44" t="s">
        <v>170</v>
      </c>
      <c r="J5" s="190">
        <v>101880</v>
      </c>
      <c r="K5" s="44" t="s">
        <v>170</v>
      </c>
      <c r="L5" s="202">
        <v>76668</v>
      </c>
    </row>
    <row r="6" spans="9:12" ht="13.5">
      <c r="I6" s="44" t="s">
        <v>167</v>
      </c>
      <c r="J6" s="190">
        <v>80556</v>
      </c>
      <c r="K6" s="44" t="s">
        <v>167</v>
      </c>
      <c r="L6" s="202">
        <v>86040</v>
      </c>
    </row>
    <row r="7" spans="9:12" ht="13.5">
      <c r="I7" s="44" t="s">
        <v>120</v>
      </c>
      <c r="J7" s="190">
        <v>68191</v>
      </c>
      <c r="K7" s="44" t="s">
        <v>120</v>
      </c>
      <c r="L7" s="202">
        <v>63950</v>
      </c>
    </row>
    <row r="8" spans="9:12" ht="13.5">
      <c r="I8" s="44" t="s">
        <v>169</v>
      </c>
      <c r="J8" s="190">
        <v>64166</v>
      </c>
      <c r="K8" s="44" t="s">
        <v>169</v>
      </c>
      <c r="L8" s="202">
        <v>55707</v>
      </c>
    </row>
    <row r="9" spans="9:12" ht="13.5">
      <c r="I9" s="44" t="s">
        <v>185</v>
      </c>
      <c r="J9" s="190">
        <v>59132</v>
      </c>
      <c r="K9" s="44" t="s">
        <v>185</v>
      </c>
      <c r="L9" s="202">
        <v>50720</v>
      </c>
    </row>
    <row r="10" spans="9:12" ht="13.5">
      <c r="I10" s="5" t="s">
        <v>184</v>
      </c>
      <c r="J10" s="190">
        <v>42532</v>
      </c>
      <c r="K10" s="5" t="s">
        <v>184</v>
      </c>
      <c r="L10" s="202">
        <v>47065</v>
      </c>
    </row>
    <row r="11" spans="9:12" ht="13.5">
      <c r="I11" s="114" t="s">
        <v>177</v>
      </c>
      <c r="J11" s="190">
        <v>42092</v>
      </c>
      <c r="K11" s="114" t="s">
        <v>177</v>
      </c>
      <c r="L11" s="202">
        <v>35232</v>
      </c>
    </row>
    <row r="12" spans="9:12" ht="14.25" thickBot="1">
      <c r="I12" s="114" t="s">
        <v>181</v>
      </c>
      <c r="J12" s="199">
        <v>41803</v>
      </c>
      <c r="K12" s="114" t="s">
        <v>181</v>
      </c>
      <c r="L12" s="203">
        <v>36941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5">
        <v>1164764</v>
      </c>
      <c r="K13" s="39" t="s">
        <v>19</v>
      </c>
      <c r="L13" s="207">
        <v>1084735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0">
        <f>SUM(J3)</f>
        <v>234139</v>
      </c>
      <c r="J24" s="44" t="s">
        <v>117</v>
      </c>
      <c r="K24" s="190">
        <f>SUM(I24)</f>
        <v>234139</v>
      </c>
      <c r="L24" s="229">
        <v>236090</v>
      </c>
      <c r="M24" s="155"/>
      <c r="N24" s="1"/>
    </row>
    <row r="25" spans="9:14" ht="13.5">
      <c r="I25" s="190">
        <f aca="true" t="shared" si="0" ref="I25:I33">SUM(J4)</f>
        <v>104494</v>
      </c>
      <c r="J25" s="44" t="s">
        <v>172</v>
      </c>
      <c r="K25" s="190">
        <f aca="true" t="shared" si="1" ref="K25:K33">SUM(I25)</f>
        <v>104494</v>
      </c>
      <c r="L25" s="229">
        <v>115447</v>
      </c>
      <c r="M25" s="211"/>
      <c r="N25" s="1"/>
    </row>
    <row r="26" spans="9:14" ht="13.5">
      <c r="I26" s="190">
        <f t="shared" si="0"/>
        <v>101880</v>
      </c>
      <c r="J26" s="44" t="s">
        <v>170</v>
      </c>
      <c r="K26" s="190">
        <f t="shared" si="1"/>
        <v>101880</v>
      </c>
      <c r="L26" s="229">
        <v>93665</v>
      </c>
      <c r="M26" s="155"/>
      <c r="N26" s="1"/>
    </row>
    <row r="27" spans="9:14" ht="13.5">
      <c r="I27" s="190">
        <f t="shared" si="0"/>
        <v>80556</v>
      </c>
      <c r="J27" s="44" t="s">
        <v>167</v>
      </c>
      <c r="K27" s="190">
        <f t="shared" si="1"/>
        <v>80556</v>
      </c>
      <c r="L27" s="229">
        <v>78643</v>
      </c>
      <c r="M27" s="155"/>
      <c r="N27" s="1"/>
    </row>
    <row r="28" spans="9:14" ht="13.5">
      <c r="I28" s="190">
        <f t="shared" si="0"/>
        <v>68191</v>
      </c>
      <c r="J28" s="44" t="s">
        <v>120</v>
      </c>
      <c r="K28" s="190">
        <f t="shared" si="1"/>
        <v>68191</v>
      </c>
      <c r="L28" s="229">
        <v>69446</v>
      </c>
      <c r="M28" s="155"/>
      <c r="N28" s="2"/>
    </row>
    <row r="29" spans="9:14" ht="13.5">
      <c r="I29" s="190">
        <f t="shared" si="0"/>
        <v>64166</v>
      </c>
      <c r="J29" s="44" t="s">
        <v>169</v>
      </c>
      <c r="K29" s="190">
        <f t="shared" si="1"/>
        <v>64166</v>
      </c>
      <c r="L29" s="229">
        <v>68369</v>
      </c>
      <c r="M29" s="155"/>
      <c r="N29" s="1"/>
    </row>
    <row r="30" spans="9:14" ht="13.5">
      <c r="I30" s="190">
        <f t="shared" si="0"/>
        <v>59132</v>
      </c>
      <c r="J30" s="44" t="s">
        <v>185</v>
      </c>
      <c r="K30" s="190">
        <f t="shared" si="1"/>
        <v>59132</v>
      </c>
      <c r="L30" s="229">
        <v>53491</v>
      </c>
      <c r="M30" s="155"/>
      <c r="N30" s="1"/>
    </row>
    <row r="31" spans="9:14" ht="13.5">
      <c r="I31" s="190">
        <f t="shared" si="0"/>
        <v>42532</v>
      </c>
      <c r="J31" s="5" t="s">
        <v>184</v>
      </c>
      <c r="K31" s="190">
        <f t="shared" si="1"/>
        <v>42532</v>
      </c>
      <c r="L31" s="229">
        <v>45552</v>
      </c>
      <c r="M31" s="155"/>
      <c r="N31" s="1"/>
    </row>
    <row r="32" spans="9:14" ht="13.5">
      <c r="I32" s="190">
        <f t="shared" si="0"/>
        <v>42092</v>
      </c>
      <c r="J32" s="114" t="s">
        <v>177</v>
      </c>
      <c r="K32" s="190">
        <f t="shared" si="1"/>
        <v>42092</v>
      </c>
      <c r="L32" s="230">
        <v>44864</v>
      </c>
      <c r="M32" s="155"/>
      <c r="N32" s="41"/>
    </row>
    <row r="33" spans="9:14" ht="13.5">
      <c r="I33" s="190">
        <f t="shared" si="0"/>
        <v>41803</v>
      </c>
      <c r="J33" s="114" t="s">
        <v>181</v>
      </c>
      <c r="K33" s="190">
        <f t="shared" si="1"/>
        <v>41803</v>
      </c>
      <c r="L33" s="229">
        <v>40958</v>
      </c>
      <c r="M33" s="155"/>
      <c r="N33" s="41"/>
    </row>
    <row r="34" spans="8:12" ht="14.25" thickBot="1">
      <c r="H34" s="8"/>
      <c r="I34" s="200">
        <f>SUM(J13-(I24+I25+I26+I27+I28+I29+I30+I31+I32+I33))</f>
        <v>325779</v>
      </c>
      <c r="J34" s="201" t="s">
        <v>101</v>
      </c>
      <c r="K34" s="200">
        <f>SUM(I34)</f>
        <v>325779</v>
      </c>
      <c r="L34" s="200" t="s">
        <v>119</v>
      </c>
    </row>
    <row r="35" spans="8:12" ht="15.75" thickBot="1" thickTop="1">
      <c r="H35" s="8"/>
      <c r="I35" s="179">
        <f>SUM(I24:I34)</f>
        <v>1164764</v>
      </c>
      <c r="J35" s="224" t="s">
        <v>9</v>
      </c>
      <c r="K35" s="204">
        <f>SUM(J13)</f>
        <v>1164764</v>
      </c>
      <c r="L35" s="228">
        <v>1180353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2">
        <f>SUM(L3)</f>
        <v>230845</v>
      </c>
      <c r="J38" s="44" t="s">
        <v>117</v>
      </c>
      <c r="K38" s="202">
        <f>SUM(I38)</f>
        <v>230845</v>
      </c>
    </row>
    <row r="39" spans="9:11" ht="13.5">
      <c r="I39" s="202">
        <f aca="true" t="shared" si="2" ref="I39:I47">SUM(L4)</f>
        <v>72882</v>
      </c>
      <c r="J39" s="44" t="s">
        <v>172</v>
      </c>
      <c r="K39" s="202">
        <f aca="true" t="shared" si="3" ref="K39:K47">SUM(I39)</f>
        <v>72882</v>
      </c>
    </row>
    <row r="40" spans="9:11" ht="13.5">
      <c r="I40" s="202">
        <f t="shared" si="2"/>
        <v>76668</v>
      </c>
      <c r="J40" s="44" t="s">
        <v>170</v>
      </c>
      <c r="K40" s="202">
        <f t="shared" si="3"/>
        <v>76668</v>
      </c>
    </row>
    <row r="41" spans="9:11" ht="13.5">
      <c r="I41" s="202">
        <f t="shared" si="2"/>
        <v>86040</v>
      </c>
      <c r="J41" s="44" t="s">
        <v>167</v>
      </c>
      <c r="K41" s="202">
        <f t="shared" si="3"/>
        <v>86040</v>
      </c>
    </row>
    <row r="42" spans="9:11" ht="13.5">
      <c r="I42" s="202">
        <f t="shared" si="2"/>
        <v>63950</v>
      </c>
      <c r="J42" s="44" t="s">
        <v>120</v>
      </c>
      <c r="K42" s="202">
        <f t="shared" si="3"/>
        <v>63950</v>
      </c>
    </row>
    <row r="43" spans="9:11" ht="13.5">
      <c r="I43" s="202">
        <f>SUM(L8)</f>
        <v>55707</v>
      </c>
      <c r="J43" s="44" t="s">
        <v>169</v>
      </c>
      <c r="K43" s="202">
        <f t="shared" si="3"/>
        <v>55707</v>
      </c>
    </row>
    <row r="44" spans="9:11" ht="13.5">
      <c r="I44" s="202">
        <f t="shared" si="2"/>
        <v>50720</v>
      </c>
      <c r="J44" s="44" t="s">
        <v>185</v>
      </c>
      <c r="K44" s="202">
        <f t="shared" si="3"/>
        <v>50720</v>
      </c>
    </row>
    <row r="45" spans="9:11" ht="13.5">
      <c r="I45" s="202">
        <f>SUM(L10)</f>
        <v>47065</v>
      </c>
      <c r="J45" s="5" t="s">
        <v>184</v>
      </c>
      <c r="K45" s="202">
        <f t="shared" si="3"/>
        <v>47065</v>
      </c>
    </row>
    <row r="46" spans="9:13" ht="13.5">
      <c r="I46" s="202">
        <f t="shared" si="2"/>
        <v>35232</v>
      </c>
      <c r="J46" s="114" t="s">
        <v>177</v>
      </c>
      <c r="K46" s="202">
        <f t="shared" si="3"/>
        <v>35232</v>
      </c>
      <c r="M46" s="8"/>
    </row>
    <row r="47" spans="9:13" ht="14.25" thickBot="1">
      <c r="I47" s="202">
        <f t="shared" si="2"/>
        <v>36941</v>
      </c>
      <c r="J47" s="114" t="s">
        <v>181</v>
      </c>
      <c r="K47" s="202">
        <f t="shared" si="3"/>
        <v>36941</v>
      </c>
      <c r="M47" s="8"/>
    </row>
    <row r="48" spans="9:11" ht="15" thickBot="1" thickTop="1">
      <c r="I48" s="176">
        <f>SUM(L13-(I38+I39+I40+I41+I42+I43+I44+I45+I46+I47))</f>
        <v>328685</v>
      </c>
      <c r="J48" s="114" t="s">
        <v>181</v>
      </c>
      <c r="K48" s="177">
        <f>SUM(I48)</f>
        <v>328685</v>
      </c>
    </row>
    <row r="49" spans="9:12" ht="15" thickBot="1" thickTop="1">
      <c r="I49" s="425">
        <f>SUM(I38:I48)</f>
        <v>1084735</v>
      </c>
      <c r="J49" s="178"/>
      <c r="K49" s="206">
        <f>SUM(L13)</f>
        <v>1084735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1">SUM(J3)</f>
        <v>234139</v>
      </c>
      <c r="D52" s="6">
        <f aca="true" t="shared" si="5" ref="D52:D61">SUM(I38)</f>
        <v>230845</v>
      </c>
      <c r="E52" s="45">
        <f aca="true" t="shared" si="6" ref="E52:E61">SUM(K24/L24*100)</f>
        <v>99.17362022957347</v>
      </c>
      <c r="F52" s="45">
        <f aca="true" t="shared" si="7" ref="F52:F62">SUM(C52/D52*100)</f>
        <v>101.42693149082717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104494</v>
      </c>
      <c r="D53" s="6">
        <f t="shared" si="5"/>
        <v>72882</v>
      </c>
      <c r="E53" s="45">
        <f t="shared" si="6"/>
        <v>90.51252955901843</v>
      </c>
      <c r="F53" s="45">
        <f t="shared" si="7"/>
        <v>143.37422134409047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101880</v>
      </c>
      <c r="D54" s="6">
        <f t="shared" si="5"/>
        <v>76668</v>
      </c>
      <c r="E54" s="45">
        <f t="shared" si="6"/>
        <v>108.77061869428282</v>
      </c>
      <c r="F54" s="45">
        <f t="shared" si="7"/>
        <v>132.88464548442636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80556</v>
      </c>
      <c r="D55" s="6">
        <f t="shared" si="5"/>
        <v>86040</v>
      </c>
      <c r="E55" s="45">
        <f t="shared" si="6"/>
        <v>102.43251147591013</v>
      </c>
      <c r="F55" s="45">
        <f t="shared" si="7"/>
        <v>93.62622036262204</v>
      </c>
      <c r="G55" s="44"/>
    </row>
    <row r="56" spans="1:7" ht="13.5">
      <c r="A56" s="30">
        <v>5</v>
      </c>
      <c r="B56" s="44" t="s">
        <v>120</v>
      </c>
      <c r="C56" s="6">
        <f t="shared" si="4"/>
        <v>68191</v>
      </c>
      <c r="D56" s="6">
        <f t="shared" si="5"/>
        <v>63950</v>
      </c>
      <c r="E56" s="45">
        <f t="shared" si="6"/>
        <v>98.19284048037325</v>
      </c>
      <c r="F56" s="45">
        <f t="shared" si="7"/>
        <v>106.63174354964818</v>
      </c>
      <c r="G56" s="44"/>
    </row>
    <row r="57" spans="1:7" ht="13.5">
      <c r="A57" s="30">
        <v>6</v>
      </c>
      <c r="B57" s="44" t="s">
        <v>169</v>
      </c>
      <c r="C57" s="6">
        <f t="shared" si="4"/>
        <v>64166</v>
      </c>
      <c r="D57" s="6">
        <f t="shared" si="5"/>
        <v>55707</v>
      </c>
      <c r="E57" s="45">
        <f t="shared" si="6"/>
        <v>93.85247699980985</v>
      </c>
      <c r="F57" s="45">
        <f t="shared" si="7"/>
        <v>115.18480621824905</v>
      </c>
      <c r="G57" s="44"/>
    </row>
    <row r="58" spans="1:7" ht="13.5">
      <c r="A58" s="30">
        <v>7</v>
      </c>
      <c r="B58" s="44" t="s">
        <v>185</v>
      </c>
      <c r="C58" s="6">
        <f t="shared" si="4"/>
        <v>59132</v>
      </c>
      <c r="D58" s="6">
        <f t="shared" si="5"/>
        <v>50720</v>
      </c>
      <c r="E58" s="45">
        <f t="shared" si="6"/>
        <v>110.54569927651382</v>
      </c>
      <c r="F58" s="45">
        <f t="shared" si="7"/>
        <v>116.58517350157729</v>
      </c>
      <c r="G58" s="44"/>
    </row>
    <row r="59" spans="1:7" ht="13.5">
      <c r="A59" s="30">
        <v>8</v>
      </c>
      <c r="B59" s="5" t="s">
        <v>184</v>
      </c>
      <c r="C59" s="6">
        <f t="shared" si="4"/>
        <v>42532</v>
      </c>
      <c r="D59" s="6">
        <f t="shared" si="5"/>
        <v>47065</v>
      </c>
      <c r="E59" s="45">
        <f t="shared" si="6"/>
        <v>93.37021426062522</v>
      </c>
      <c r="F59" s="45">
        <f t="shared" si="7"/>
        <v>90.36863911611601</v>
      </c>
      <c r="G59" s="44"/>
    </row>
    <row r="60" spans="1:7" ht="13.5">
      <c r="A60" s="30">
        <v>9</v>
      </c>
      <c r="B60" s="114" t="s">
        <v>177</v>
      </c>
      <c r="C60" s="6">
        <f t="shared" si="4"/>
        <v>42092</v>
      </c>
      <c r="D60" s="6">
        <f t="shared" si="5"/>
        <v>35232</v>
      </c>
      <c r="E60" s="45">
        <f t="shared" si="6"/>
        <v>93.82132667617688</v>
      </c>
      <c r="F60" s="45">
        <f t="shared" si="7"/>
        <v>119.47093551316985</v>
      </c>
      <c r="G60" s="44"/>
    </row>
    <row r="61" spans="1:7" ht="14.25" thickBot="1">
      <c r="A61" s="119">
        <v>10</v>
      </c>
      <c r="B61" s="114" t="s">
        <v>181</v>
      </c>
      <c r="C61" s="123">
        <f t="shared" si="4"/>
        <v>41803</v>
      </c>
      <c r="D61" s="123">
        <f t="shared" si="5"/>
        <v>36941</v>
      </c>
      <c r="E61" s="113">
        <f t="shared" si="6"/>
        <v>102.06308901801846</v>
      </c>
      <c r="F61" s="113">
        <f t="shared" si="7"/>
        <v>113.16152784169351</v>
      </c>
      <c r="G61" s="114"/>
    </row>
    <row r="62" spans="1:7" ht="14.25" thickTop="1">
      <c r="A62" s="222"/>
      <c r="B62" s="186" t="s">
        <v>110</v>
      </c>
      <c r="C62" s="223">
        <f>SUM(J13)</f>
        <v>1164764</v>
      </c>
      <c r="D62" s="223">
        <f>SUM(L13)</f>
        <v>1084735</v>
      </c>
      <c r="E62" s="225">
        <f>SUM(C62/L35)*100</f>
        <v>98.67929339782252</v>
      </c>
      <c r="F62" s="225">
        <f t="shared" si="7"/>
        <v>107.37774663857994</v>
      </c>
      <c r="G62" s="237">
        <v>62.6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2008-10-03T07:08:12Z</cp:lastPrinted>
  <dcterms:created xsi:type="dcterms:W3CDTF">2004-08-12T01:21:30Z</dcterms:created>
  <dcterms:modified xsi:type="dcterms:W3CDTF">2008-10-10T01:22:29Z</dcterms:modified>
  <cp:category/>
  <cp:version/>
  <cp:contentType/>
  <cp:contentStatus/>
</cp:coreProperties>
</file>