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<sst xmlns="http://schemas.openxmlformats.org/spreadsheetml/2006/main" count="1215" uniqueCount="241">
  <si>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</si>
  <si>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</si>
  <si>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</si>
  <si>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</si>
  <si>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</si>
  <si>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</si>
  <si>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</si>
  <si>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</si>
  <si>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</si>
  <si>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</si>
  <si>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</si>
  <si>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</si>
  <si>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</si>
  <si>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</si>
  <si>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</si>
  <si>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</si>
  <si>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</si>
  <si>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</si>
  <si>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</si>
  <si>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</si>
  <si>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</si>
  <si>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</si>
  <si>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</si>
  <si>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</si>
  <si>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</si>
  <si>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</si>
  <si>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</si>
  <si>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</si>
  <si>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</si>
  <si>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</si>
  <si>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</si>
  <si>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</si>
  <si>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</si>
  <si>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</si>
  <si>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</si>
  <si>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</si>
  <si>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</si>
  <si>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</si>
  <si>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</si>
  <si>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</si>
  <si>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</si>
  <si>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</si>
  <si>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</si>
  <si>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</si>
  <si>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</si>
  <si>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</si>
  <si>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</si>
  <si>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</si>
  <si>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</si>
  <si>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</si>
  <si>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</si>
  <si>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</si>
  <si>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</si>
  <si>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</si>
  <si>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</si>
  <si>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</si>
  <si>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</si>
  <si>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</si>
  <si>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</si>
  <si>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</si>
  <si>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</si>
  <si>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</si>
  <si>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</si>
  <si>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</si>
  <si>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</si>
  <si>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</si>
  <si>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</si>
  <si>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</si>
  <si>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</si>
  <si>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</si>
  <si>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</si>
  <si>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</si>
  <si>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</si>
  <si>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</si>
  <si>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</si>
  <si>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</si>
  <si>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</si>
  <si>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</si>
  <si>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</si>
  <si>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</si>
  <si>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</si>
  <si>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</si>
  <si>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</si>
  <si>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</si>
  <si>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</si>
  <si>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</si>
  <si>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</si>
  <si>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</si>
  <si>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</si>
  <si>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</si>
  <si>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</si>
  <si>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</si>
  <si>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</si>
  <si>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</si>
  <si>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</si>
  <si>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</si>
  <si>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</si>
  <si>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</si>
  <si>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</si>
  <si>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</si>
  <si>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</si>
  <si>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</si>
  <si>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</si>
  <si>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</si>
  <si>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</si>
  <si>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</si>
  <si>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</si>
  <si>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</si>
  <si>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</si>
  <si>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</si>
  <si>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</si>
  <si>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</si>
  <si>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</si>
  <si>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</si>
  <si>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</si>
  <si>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</si>
  <si>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</si>
  <si>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</si>
  <si>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</si>
  <si>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</si>
  <si>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</si>
  <si>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</si>
  <si>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</si>
  <si>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</si>
  <si>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</si>
  <si>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</si>
  <si>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</si>
  <si>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</si>
  <si>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</si>
  <si>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</si>
  <si>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</si>
  <si>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</si>
  <si>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</si>
  <si>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</si>
  <si>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</si>
  <si>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</si>
  <si>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</si>
  <si>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</si>
  <si>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</si>
  <si>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</si>
  <si>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</si>
  <si>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</si>
  <si>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</si>
  <si>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</si>
  <si>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</si>
  <si>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</si>
  <si>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</si>
  <si>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</si>
  <si>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</si>
  <si>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</si>
  <si>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</si>
  <si>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</si>
  <si>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</si>
  <si>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</si>
  <si>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</si>
  <si>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</si>
  <si>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</si>
  <si>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</si>
  <si>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</si>
  <si>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</si>
  <si>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</si>
  <si>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</si>
  <si>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</si>
  <si>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</si>
  <si>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</si>
  <si>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</si>
  <si>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</si>
  <si>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</si>
  <si>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</si>
  <si>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</si>
  <si>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</si>
  <si>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</si>
  <si>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</si>
  <si>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</si>
  <si>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</si>
  <si>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</si>
  <si>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</si>
  <si>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</si>
  <si>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</si>
  <si>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</si>
  <si>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</si>
  <si>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</si>
  <si>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</si>
  <si>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</si>
  <si>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</si>
  <si>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</si>
  <si>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</si>
  <si>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</si>
  <si>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</si>
  <si>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</si>
  <si>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</si>
  <si>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</si>
  <si>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</si>
  <si>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</si>
  <si>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</si>
  <si>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</si>
  <si>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</si>
  <si>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</si>
  <si>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</si>
  <si>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</si>
  <si>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</si>
  <si>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</si>
  <si>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</si>
  <si>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</si>
  <si>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</si>
  <si>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</si>
  <si>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</si>
  <si>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</si>
  <si>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</si>
  <si>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</si>
  <si>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</si>
  <si>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</si>
  <si>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</si>
  <si>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</si>
  <si>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</si>
  <si>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</si>
  <si>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</si>
  <si>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</si>
  <si>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</si>
  <si>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</si>
  <si>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</si>
  <si>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</si>
  <si>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</si>
  <si>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</si>
  <si>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</si>
  <si>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</si>
  <si>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</si>
  <si>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</si>
  <si>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</si>
  <si>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木材</t>
  </si>
  <si>
    <t>化学薬品</t>
  </si>
  <si>
    <t>石油製品</t>
  </si>
  <si>
    <t>（平成20年11月分倉庫統計）</t>
  </si>
  <si>
    <t>平成20年11月</t>
  </si>
  <si>
    <t>4，540　㎡</t>
  </si>
  <si>
    <r>
      <t>154，253 m</t>
    </r>
    <r>
      <rPr>
        <sz val="8"/>
        <rFont val="ＭＳ Ｐゴシック"/>
        <family val="3"/>
      </rPr>
      <t>3</t>
    </r>
  </si>
  <si>
    <t>5，997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</si>
  <si>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</si>
  <si>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</si>
  <si>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ゴム製品</t>
  </si>
  <si>
    <t>その他の農産物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</si>
</sst>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5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0" fillId="0" borderId="1" xfId="0" applyFont="1" applyFill="1" applyBorder="1" applyAlignment="1">
      <alignment horizontal="left"/>
    </xf>
    <xf numFmtId="38" fontId="0" fillId="0" borderId="11" xfId="16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平成20年11月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59230712"/>
        <c:axId val="63314361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平成20年11月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平成20年11月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212.6</c:v>
                </c:pt>
              </c:numCache>
            </c:numRef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9587"/>
        <c:crossesAt val="100"/>
        <c:auto val="1"/>
        <c:lblOffset val="100"/>
        <c:noMultiLvlLbl val="0"/>
      </c:catAx>
      <c:valAx>
        <c:axId val="28189587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338"/>
        <c:crossesAt val="1"/>
        <c:crossBetween val="between"/>
        <c:dispUnits/>
        <c:majorUnit val="10"/>
        <c:minorUnit val="2"/>
      </c:valAx>
      <c:catAx>
        <c:axId val="59230712"/>
        <c:scaling>
          <c:orientation val="minMax"/>
        </c:scaling>
        <c:axPos val="b"/>
        <c:delete val="1"/>
        <c:majorTickMark val="in"/>
        <c:minorTickMark val="none"/>
        <c:tickLblPos val="nextTo"/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30712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雑品</c:v>
                </c:pt>
                <c:pt idx="9">
                  <c:v>麦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29702</c:v>
                </c:pt>
                <c:pt idx="1">
                  <c:v>19464</c:v>
                </c:pt>
                <c:pt idx="2">
                  <c:v>12071</c:v>
                </c:pt>
                <c:pt idx="3">
                  <c:v>4897</c:v>
                </c:pt>
                <c:pt idx="4">
                  <c:v>4582</c:v>
                </c:pt>
                <c:pt idx="5">
                  <c:v>4489</c:v>
                </c:pt>
                <c:pt idx="6">
                  <c:v>4094</c:v>
                </c:pt>
                <c:pt idx="7">
                  <c:v>2880</c:v>
                </c:pt>
                <c:pt idx="8">
                  <c:v>2386</c:v>
                </c:pt>
                <c:pt idx="9">
                  <c:v>1866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雑品</c:v>
                </c:pt>
                <c:pt idx="9">
                  <c:v>麦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23324</c:v>
                </c:pt>
                <c:pt idx="1">
                  <c:v>9945</c:v>
                </c:pt>
                <c:pt idx="2">
                  <c:v>11095</c:v>
                </c:pt>
                <c:pt idx="3">
                  <c:v>6501</c:v>
                </c:pt>
                <c:pt idx="4">
                  <c:v>3287</c:v>
                </c:pt>
                <c:pt idx="5">
                  <c:v>4150</c:v>
                </c:pt>
                <c:pt idx="6">
                  <c:v>6315</c:v>
                </c:pt>
                <c:pt idx="7">
                  <c:v>1927</c:v>
                </c:pt>
                <c:pt idx="8">
                  <c:v>1658</c:v>
                </c:pt>
                <c:pt idx="9">
                  <c:v>1274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98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396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8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28783</c:v>
                </c:pt>
                <c:pt idx="1">
                  <c:v>24337</c:v>
                </c:pt>
                <c:pt idx="2">
                  <c:v>19917</c:v>
                </c:pt>
                <c:pt idx="3">
                  <c:v>12505</c:v>
                </c:pt>
                <c:pt idx="4">
                  <c:v>12475</c:v>
                </c:pt>
                <c:pt idx="5">
                  <c:v>10651</c:v>
                </c:pt>
                <c:pt idx="6">
                  <c:v>9272</c:v>
                </c:pt>
                <c:pt idx="7">
                  <c:v>7054</c:v>
                </c:pt>
                <c:pt idx="8">
                  <c:v>6680</c:v>
                </c:pt>
                <c:pt idx="9">
                  <c:v>6615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29716</c:v>
                </c:pt>
                <c:pt idx="1">
                  <c:v>39183</c:v>
                </c:pt>
                <c:pt idx="2">
                  <c:v>21466</c:v>
                </c:pt>
                <c:pt idx="3">
                  <c:v>17172</c:v>
                </c:pt>
                <c:pt idx="4">
                  <c:v>13996</c:v>
                </c:pt>
                <c:pt idx="5">
                  <c:v>13419</c:v>
                </c:pt>
                <c:pt idx="6">
                  <c:v>10936</c:v>
                </c:pt>
                <c:pt idx="7">
                  <c:v>8385</c:v>
                </c:pt>
                <c:pt idx="8">
                  <c:v>6994</c:v>
                </c:pt>
                <c:pt idx="9">
                  <c:v>20007</c:v>
                </c:pt>
              </c:numCache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64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"/>
          <c:y val="0.136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9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その他の農産物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51238</c:v>
                </c:pt>
                <c:pt idx="1">
                  <c:v>17819</c:v>
                </c:pt>
                <c:pt idx="2">
                  <c:v>16015</c:v>
                </c:pt>
                <c:pt idx="3">
                  <c:v>6725</c:v>
                </c:pt>
                <c:pt idx="4">
                  <c:v>6346</c:v>
                </c:pt>
                <c:pt idx="5">
                  <c:v>5217</c:v>
                </c:pt>
                <c:pt idx="6">
                  <c:v>3454</c:v>
                </c:pt>
                <c:pt idx="7">
                  <c:v>2460</c:v>
                </c:pt>
                <c:pt idx="8">
                  <c:v>1086</c:v>
                </c:pt>
                <c:pt idx="9">
                  <c:v>997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その他の農産物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54308</c:v>
                </c:pt>
                <c:pt idx="1">
                  <c:v>17026</c:v>
                </c:pt>
                <c:pt idx="2">
                  <c:v>19397</c:v>
                </c:pt>
                <c:pt idx="3">
                  <c:v>7800</c:v>
                </c:pt>
                <c:pt idx="4">
                  <c:v>5219</c:v>
                </c:pt>
                <c:pt idx="5">
                  <c:v>5000</c:v>
                </c:pt>
                <c:pt idx="6">
                  <c:v>2729</c:v>
                </c:pt>
                <c:pt idx="7">
                  <c:v>2340</c:v>
                </c:pt>
                <c:pt idx="8">
                  <c:v>876</c:v>
                </c:pt>
                <c:pt idx="9">
                  <c:v>1166</c:v>
                </c:pt>
              </c:numCache>
            </c:numRef>
          </c:val>
        </c:ser>
        <c:axId val="42181830"/>
        <c:axId val="44092151"/>
      </c:bar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1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275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電気機械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非鉄金属</c:v>
                </c:pt>
                <c:pt idx="6">
                  <c:v>雑品</c:v>
                </c:pt>
                <c:pt idx="7">
                  <c:v>合成樹脂</c:v>
                </c:pt>
                <c:pt idx="8">
                  <c:v>織物製品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103373</c:v>
                </c:pt>
                <c:pt idx="1">
                  <c:v>32578</c:v>
                </c:pt>
                <c:pt idx="2">
                  <c:v>21394</c:v>
                </c:pt>
                <c:pt idx="3">
                  <c:v>17042</c:v>
                </c:pt>
                <c:pt idx="4">
                  <c:v>10967</c:v>
                </c:pt>
                <c:pt idx="5">
                  <c:v>9416</c:v>
                </c:pt>
                <c:pt idx="6">
                  <c:v>7827</c:v>
                </c:pt>
                <c:pt idx="7">
                  <c:v>7369</c:v>
                </c:pt>
                <c:pt idx="8">
                  <c:v>7025</c:v>
                </c:pt>
                <c:pt idx="9">
                  <c:v>6061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電気機械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非鉄金属</c:v>
                </c:pt>
                <c:pt idx="6">
                  <c:v>雑品</c:v>
                </c:pt>
                <c:pt idx="7">
                  <c:v>合成樹脂</c:v>
                </c:pt>
                <c:pt idx="8">
                  <c:v>織物製品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14252</c:v>
                </c:pt>
                <c:pt idx="1">
                  <c:v>51996</c:v>
                </c:pt>
                <c:pt idx="2">
                  <c:v>14660</c:v>
                </c:pt>
                <c:pt idx="3">
                  <c:v>8962</c:v>
                </c:pt>
                <c:pt idx="4">
                  <c:v>44503</c:v>
                </c:pt>
                <c:pt idx="5">
                  <c:v>1412</c:v>
                </c:pt>
                <c:pt idx="6">
                  <c:v>7360</c:v>
                </c:pt>
                <c:pt idx="7">
                  <c:v>9893</c:v>
                </c:pt>
                <c:pt idx="8">
                  <c:v>4381</c:v>
                </c:pt>
                <c:pt idx="9">
                  <c:v>1865</c:v>
                </c:pt>
              </c:numCache>
            </c:numRef>
          </c:val>
        </c:ser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85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1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その他の機械</c:v>
                </c:pt>
                <c:pt idx="9">
                  <c:v>雑穀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232798</c:v>
                </c:pt>
                <c:pt idx="1">
                  <c:v>117205</c:v>
                </c:pt>
                <c:pt idx="2">
                  <c:v>90115</c:v>
                </c:pt>
                <c:pt idx="3">
                  <c:v>81984</c:v>
                </c:pt>
                <c:pt idx="4">
                  <c:v>72409</c:v>
                </c:pt>
                <c:pt idx="5">
                  <c:v>57438</c:v>
                </c:pt>
                <c:pt idx="6">
                  <c:v>52218</c:v>
                </c:pt>
                <c:pt idx="7">
                  <c:v>50962</c:v>
                </c:pt>
                <c:pt idx="8">
                  <c:v>48947</c:v>
                </c:pt>
                <c:pt idx="9">
                  <c:v>42163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その他の機械</c:v>
                </c:pt>
                <c:pt idx="9">
                  <c:v>雑穀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246903</c:v>
                </c:pt>
                <c:pt idx="1">
                  <c:v>93115</c:v>
                </c:pt>
                <c:pt idx="2">
                  <c:v>80233</c:v>
                </c:pt>
                <c:pt idx="3">
                  <c:v>78941</c:v>
                </c:pt>
                <c:pt idx="4">
                  <c:v>66161</c:v>
                </c:pt>
                <c:pt idx="5">
                  <c:v>50029</c:v>
                </c:pt>
                <c:pt idx="6">
                  <c:v>47215</c:v>
                </c:pt>
                <c:pt idx="7">
                  <c:v>39201</c:v>
                </c:pt>
                <c:pt idx="8">
                  <c:v>44711</c:v>
                </c:pt>
                <c:pt idx="9">
                  <c:v>35743</c:v>
                </c:pt>
              </c:numCache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1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7"/>
          <c:y val="0.111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平成１9年11月保管残高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鉄鋼</c:v>
                  </c:pt>
                  <c:pt idx="8">
                    <c:v>その他の機械</c:v>
                  </c:pt>
                  <c:pt idx="9">
                    <c:v>雑穀</c:v>
                  </c:pt>
                  <c:pt idx="10">
                    <c:v>缶詰・びん詰</c:v>
                  </c:pt>
                </c:lvl>
                <c:lvl>
                  <c:pt idx="0">
                    <c:v>246,903</c:v>
                  </c:pt>
                  <c:pt idx="1">
                    <c:v>93,115</c:v>
                  </c:pt>
                  <c:pt idx="2">
                    <c:v>80,233</c:v>
                  </c:pt>
                  <c:pt idx="3">
                    <c:v>78,941</c:v>
                  </c:pt>
                  <c:pt idx="4">
                    <c:v>66,161</c:v>
                  </c:pt>
                  <c:pt idx="5">
                    <c:v>50,029</c:v>
                  </c:pt>
                  <c:pt idx="6">
                    <c:v>47,215</c:v>
                  </c:pt>
                  <c:pt idx="7">
                    <c:v>39,201</c:v>
                  </c:pt>
                  <c:pt idx="8">
                    <c:v>44,711</c:v>
                  </c:pt>
                  <c:pt idx="9">
                    <c:v>35,743</c:v>
                  </c:pt>
                  <c:pt idx="10">
                    <c:v>338,318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246903</c:v>
                </c:pt>
                <c:pt idx="1">
                  <c:v>93115</c:v>
                </c:pt>
                <c:pt idx="2">
                  <c:v>80233</c:v>
                </c:pt>
                <c:pt idx="3">
                  <c:v>78941</c:v>
                </c:pt>
                <c:pt idx="4">
                  <c:v>66161</c:v>
                </c:pt>
                <c:pt idx="5">
                  <c:v>50029</c:v>
                </c:pt>
                <c:pt idx="6">
                  <c:v>47215</c:v>
                </c:pt>
                <c:pt idx="7">
                  <c:v>39201</c:v>
                </c:pt>
                <c:pt idx="8">
                  <c:v>44711</c:v>
                </c:pt>
                <c:pt idx="9">
                  <c:v>35743</c:v>
                </c:pt>
                <c:pt idx="10">
                  <c:v>338318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平成20年11月保管残高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鉄鋼</c:v>
                  </c:pt>
                  <c:pt idx="8">
                    <c:v>その他の機械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232,798</c:v>
                  </c:pt>
                  <c:pt idx="1">
                    <c:v>117,205</c:v>
                  </c:pt>
                  <c:pt idx="2">
                    <c:v>90,115</c:v>
                  </c:pt>
                  <c:pt idx="3">
                    <c:v>81,984</c:v>
                  </c:pt>
                  <c:pt idx="4">
                    <c:v>72,409</c:v>
                  </c:pt>
                  <c:pt idx="5">
                    <c:v>57,438</c:v>
                  </c:pt>
                  <c:pt idx="6">
                    <c:v>52,218</c:v>
                  </c:pt>
                  <c:pt idx="7">
                    <c:v>50,962</c:v>
                  </c:pt>
                  <c:pt idx="8">
                    <c:v>48,947</c:v>
                  </c:pt>
                  <c:pt idx="9">
                    <c:v>42,163</c:v>
                  </c:pt>
                  <c:pt idx="10">
                    <c:v>357,177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232798</c:v>
                </c:pt>
                <c:pt idx="1">
                  <c:v>117205</c:v>
                </c:pt>
                <c:pt idx="2">
                  <c:v>90115</c:v>
                </c:pt>
                <c:pt idx="3">
                  <c:v>81984</c:v>
                </c:pt>
                <c:pt idx="4">
                  <c:v>72409</c:v>
                </c:pt>
                <c:pt idx="5">
                  <c:v>57438</c:v>
                </c:pt>
                <c:pt idx="6">
                  <c:v>52218</c:v>
                </c:pt>
                <c:pt idx="7">
                  <c:v>50962</c:v>
                </c:pt>
                <c:pt idx="8">
                  <c:v>48947</c:v>
                </c:pt>
                <c:pt idx="9">
                  <c:v>42163</c:v>
                </c:pt>
                <c:pt idx="10">
                  <c:v>357177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東部支部平成20年11月保管残高上位１０品目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29708</c:v>
                </c:pt>
                <c:pt idx="1">
                  <c:v>15451</c:v>
                </c:pt>
                <c:pt idx="2">
                  <c:v>9731</c:v>
                </c:pt>
                <c:pt idx="3">
                  <c:v>5763</c:v>
                </c:pt>
                <c:pt idx="4">
                  <c:v>5284</c:v>
                </c:pt>
                <c:pt idx="5">
                  <c:v>5233</c:v>
                </c:pt>
                <c:pt idx="6">
                  <c:v>5167</c:v>
                </c:pt>
                <c:pt idx="7">
                  <c:v>4892</c:v>
                </c:pt>
                <c:pt idx="8">
                  <c:v>4748</c:v>
                </c:pt>
                <c:pt idx="9">
                  <c:v>4706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28616</c:v>
                </c:pt>
                <c:pt idx="1">
                  <c:v>10400</c:v>
                </c:pt>
                <c:pt idx="2">
                  <c:v>10012</c:v>
                </c:pt>
                <c:pt idx="3">
                  <c:v>5125</c:v>
                </c:pt>
                <c:pt idx="4">
                  <c:v>3691</c:v>
                </c:pt>
                <c:pt idx="5">
                  <c:v>5255</c:v>
                </c:pt>
                <c:pt idx="6">
                  <c:v>6179</c:v>
                </c:pt>
                <c:pt idx="7">
                  <c:v>2673</c:v>
                </c:pt>
                <c:pt idx="8">
                  <c:v>3689</c:v>
                </c:pt>
                <c:pt idx="9">
                  <c:v>3716</c:v>
                </c:pt>
              </c:numCache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4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181,355</c:v>
                  </c:pt>
                  <c:pt idx="1">
                    <c:v>366,495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373,384</c:v>
                  </c:pt>
                  <c:pt idx="5">
                    <c:v>669,447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181355</c:v>
                </c:pt>
                <c:pt idx="1">
                  <c:v>366495</c:v>
                </c:pt>
                <c:pt idx="2">
                  <c:v>438789</c:v>
                </c:pt>
                <c:pt idx="3">
                  <c:v>96170</c:v>
                </c:pt>
                <c:pt idx="4">
                  <c:v>373384</c:v>
                </c:pt>
                <c:pt idx="5">
                  <c:v>669447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54212</c:v>
                </c:pt>
                <c:pt idx="1">
                  <c:v>41470</c:v>
                </c:pt>
                <c:pt idx="2">
                  <c:v>39262</c:v>
                </c:pt>
                <c:pt idx="3">
                  <c:v>26198</c:v>
                </c:pt>
                <c:pt idx="4">
                  <c:v>26128</c:v>
                </c:pt>
                <c:pt idx="5">
                  <c:v>26017</c:v>
                </c:pt>
                <c:pt idx="6">
                  <c:v>25027</c:v>
                </c:pt>
                <c:pt idx="7">
                  <c:v>20862</c:v>
                </c:pt>
                <c:pt idx="8">
                  <c:v>18657</c:v>
                </c:pt>
                <c:pt idx="9">
                  <c:v>14290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47656</c:v>
                </c:pt>
                <c:pt idx="1">
                  <c:v>35270</c:v>
                </c:pt>
                <c:pt idx="2">
                  <c:v>50689</c:v>
                </c:pt>
                <c:pt idx="3">
                  <c:v>30735</c:v>
                </c:pt>
                <c:pt idx="4">
                  <c:v>26533</c:v>
                </c:pt>
                <c:pt idx="5">
                  <c:v>19552</c:v>
                </c:pt>
                <c:pt idx="6">
                  <c:v>25870</c:v>
                </c:pt>
                <c:pt idx="7">
                  <c:v>14324</c:v>
                </c:pt>
                <c:pt idx="8">
                  <c:v>14368</c:v>
                </c:pt>
                <c:pt idx="9">
                  <c:v>8640</c:v>
                </c:pt>
              </c:numCache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8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53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194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化学肥料</c:v>
                </c:pt>
                <c:pt idx="6">
                  <c:v>その他の農産物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39080</c:v>
                </c:pt>
                <c:pt idx="1">
                  <c:v>15419</c:v>
                </c:pt>
                <c:pt idx="2">
                  <c:v>10219</c:v>
                </c:pt>
                <c:pt idx="3">
                  <c:v>10103</c:v>
                </c:pt>
                <c:pt idx="4">
                  <c:v>9119</c:v>
                </c:pt>
                <c:pt idx="5">
                  <c:v>9035</c:v>
                </c:pt>
                <c:pt idx="6">
                  <c:v>8021</c:v>
                </c:pt>
                <c:pt idx="7">
                  <c:v>5252</c:v>
                </c:pt>
                <c:pt idx="8">
                  <c:v>4536</c:v>
                </c:pt>
                <c:pt idx="9">
                  <c:v>3006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化学肥料</c:v>
                </c:pt>
                <c:pt idx="6">
                  <c:v>その他の農産物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36200</c:v>
                </c:pt>
                <c:pt idx="1">
                  <c:v>17009</c:v>
                </c:pt>
                <c:pt idx="2">
                  <c:v>6495</c:v>
                </c:pt>
                <c:pt idx="3">
                  <c:v>10599</c:v>
                </c:pt>
                <c:pt idx="4">
                  <c:v>6425</c:v>
                </c:pt>
                <c:pt idx="5">
                  <c:v>6366</c:v>
                </c:pt>
                <c:pt idx="6">
                  <c:v>4978</c:v>
                </c:pt>
                <c:pt idx="7">
                  <c:v>4730</c:v>
                </c:pt>
                <c:pt idx="8">
                  <c:v>5386</c:v>
                </c:pt>
                <c:pt idx="9">
                  <c:v>2774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3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9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</c:numCache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320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</c:numCache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565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18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</c:numCache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97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0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平成20年11月倉庫使用状況(1～3類）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126287</c:v>
                </c:pt>
                <c:pt idx="1">
                  <c:v>227283</c:v>
                </c:pt>
                <c:pt idx="2">
                  <c:v>253251</c:v>
                </c:pt>
                <c:pt idx="3">
                  <c:v>58891</c:v>
                </c:pt>
                <c:pt idx="4">
                  <c:v>272123</c:v>
                </c:pt>
                <c:pt idx="5">
                  <c:v>433836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55068</c:v>
                </c:pt>
                <c:pt idx="1">
                  <c:v>139212</c:v>
                </c:pt>
                <c:pt idx="2">
                  <c:v>185538</c:v>
                </c:pt>
                <c:pt idx="3">
                  <c:v>37279</c:v>
                </c:pt>
                <c:pt idx="4">
                  <c:v>101261</c:v>
                </c:pt>
                <c:pt idx="5">
                  <c:v>235611</c:v>
                </c:pt>
              </c:numCache>
            </c:numRef>
          </c:val>
          <c:shape val="box"/>
        </c:ser>
        <c:overlap val="100"/>
        <c:shape val="box"/>
        <c:axId val="52379692"/>
        <c:axId val="1655181"/>
      </c:bar3D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79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43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</c:numCache>
            </c:numRef>
          </c:val>
          <c:smooth val="0"/>
        </c:ser>
        <c:axId val="35170716"/>
        <c:axId val="48100989"/>
      </c:lineChart>
      <c:catAx>
        <c:axId val="351707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07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30255718"/>
        <c:axId val="3866007"/>
      </c:lineChart>
      <c:catAx>
        <c:axId val="302557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57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794064"/>
        <c:axId val="44711121"/>
      </c:lineChart>
      <c:catAx>
        <c:axId val="347940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94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</c:numCache>
            </c:numRef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557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</c:numCache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082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726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</c:numCache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029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</c:numCache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1987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8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</c:numCache>
            </c:numRef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966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</c:numCache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4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</c:numCache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30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0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</c:numCache>
            </c:numRef>
          </c:val>
          <c:smooth val="0"/>
        </c:ser>
        <c:marker val="1"/>
        <c:axId val="65776352"/>
        <c:axId val="55116257"/>
      </c:line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63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284266"/>
        <c:axId val="35231803"/>
      </c:lineChart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42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128630</c:v>
                </c:pt>
                <c:pt idx="1">
                  <c:v>115286</c:v>
                </c:pt>
                <c:pt idx="2">
                  <c:v>108256</c:v>
                </c:pt>
                <c:pt idx="3">
                  <c:v>95892</c:v>
                </c:pt>
                <c:pt idx="4">
                  <c:v>42254</c:v>
                </c:pt>
                <c:pt idx="5">
                  <c:v>37242</c:v>
                </c:pt>
                <c:pt idx="6">
                  <c:v>36609</c:v>
                </c:pt>
                <c:pt idx="7">
                  <c:v>35018</c:v>
                </c:pt>
                <c:pt idx="8">
                  <c:v>29522</c:v>
                </c:pt>
                <c:pt idx="9">
                  <c:v>25954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175633</c:v>
                </c:pt>
                <c:pt idx="1">
                  <c:v>32726</c:v>
                </c:pt>
                <c:pt idx="2">
                  <c:v>112874</c:v>
                </c:pt>
                <c:pt idx="3">
                  <c:v>123153</c:v>
                </c:pt>
                <c:pt idx="4">
                  <c:v>42887</c:v>
                </c:pt>
                <c:pt idx="5">
                  <c:v>32520</c:v>
                </c:pt>
                <c:pt idx="6">
                  <c:v>41327</c:v>
                </c:pt>
                <c:pt idx="7">
                  <c:v>44357</c:v>
                </c:pt>
                <c:pt idx="8">
                  <c:v>24115</c:v>
                </c:pt>
                <c:pt idx="9">
                  <c:v>41037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0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5"/>
          <c:y val="0.204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平成20年1１月入庫高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その他の機械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128,630 </c:v>
                  </c:pt>
                  <c:pt idx="1">
                    <c:v>115,286 </c:v>
                  </c:pt>
                  <c:pt idx="2">
                    <c:v>108,256 </c:v>
                  </c:pt>
                  <c:pt idx="3">
                    <c:v>95,892 </c:v>
                  </c:pt>
                  <c:pt idx="4">
                    <c:v>42,254 </c:v>
                  </c:pt>
                  <c:pt idx="5">
                    <c:v>37,242 </c:v>
                  </c:pt>
                  <c:pt idx="6">
                    <c:v>36,609 </c:v>
                  </c:pt>
                  <c:pt idx="7">
                    <c:v>35,018 </c:v>
                  </c:pt>
                  <c:pt idx="8">
                    <c:v>29,522 </c:v>
                  </c:pt>
                  <c:pt idx="9">
                    <c:v>25,954 </c:v>
                  </c:pt>
                  <c:pt idx="10">
                    <c:v>144,622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128630</c:v>
                </c:pt>
                <c:pt idx="1">
                  <c:v>115286</c:v>
                </c:pt>
                <c:pt idx="2">
                  <c:v>108256</c:v>
                </c:pt>
                <c:pt idx="3">
                  <c:v>95892</c:v>
                </c:pt>
                <c:pt idx="4">
                  <c:v>42254</c:v>
                </c:pt>
                <c:pt idx="5">
                  <c:v>37242</c:v>
                </c:pt>
                <c:pt idx="6">
                  <c:v>36609</c:v>
                </c:pt>
                <c:pt idx="7">
                  <c:v>35018</c:v>
                </c:pt>
                <c:pt idx="8">
                  <c:v>29522</c:v>
                </c:pt>
                <c:pt idx="9">
                  <c:v>25954</c:v>
                </c:pt>
                <c:pt idx="10">
                  <c:v>144622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その他の機械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175,633 </c:v>
                  </c:pt>
                  <c:pt idx="1">
                    <c:v>32,726 </c:v>
                  </c:pt>
                  <c:pt idx="2">
                    <c:v>112,874 </c:v>
                  </c:pt>
                  <c:pt idx="3">
                    <c:v>123,153 </c:v>
                  </c:pt>
                  <c:pt idx="4">
                    <c:v>42,887 </c:v>
                  </c:pt>
                  <c:pt idx="5">
                    <c:v>32,520 </c:v>
                  </c:pt>
                  <c:pt idx="6">
                    <c:v>41,327 </c:v>
                  </c:pt>
                  <c:pt idx="7">
                    <c:v>44,357 </c:v>
                  </c:pt>
                  <c:pt idx="8">
                    <c:v>24,115 </c:v>
                  </c:pt>
                  <c:pt idx="9">
                    <c:v>41,037 </c:v>
                  </c:pt>
                  <c:pt idx="10">
                    <c:v>160,195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175633</c:v>
                </c:pt>
                <c:pt idx="1">
                  <c:v>32726</c:v>
                </c:pt>
                <c:pt idx="2">
                  <c:v>112874</c:v>
                </c:pt>
                <c:pt idx="3">
                  <c:v>123153</c:v>
                </c:pt>
                <c:pt idx="4">
                  <c:v>42887</c:v>
                </c:pt>
                <c:pt idx="5">
                  <c:v>32520</c:v>
                </c:pt>
                <c:pt idx="6">
                  <c:v>41327</c:v>
                </c:pt>
                <c:pt idx="7">
                  <c:v>44357</c:v>
                </c:pt>
                <c:pt idx="8">
                  <c:v>24115</c:v>
                </c:pt>
                <c:pt idx="9">
                  <c:v>41037</c:v>
                </c:pt>
                <c:pt idx="10">
                  <c:v>160195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799,285トン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830,824トン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</cdr:y>
    </cdr:from>
    <cdr:to>
      <cdr:x>0.949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0.79575</cdr:x>
      <cdr:y>0.006</cdr:y>
    </cdr:from>
    <cdr:to>
      <cdr:x>0.94725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0.00875</cdr:y>
    </cdr:from>
    <cdr:to>
      <cdr:x>0.8925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006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0.12875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0.253</cdr:y>
    </cdr:from>
    <cdr:to>
      <cdr:x>0.80275</cdr:x>
      <cdr:y>0.422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457325"/>
          <a:ext cx="29146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0.8565</cdr:y>
    </cdr:from>
    <cdr:to>
      <cdr:x>0.77125</cdr:x>
      <cdr:y>0.91725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933950"/>
          <a:ext cx="2952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0.12825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</cdr:y>
    </cdr:from>
    <cdr:to>
      <cdr:x>0.9805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1，120，570トン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1，203，416トン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</cdr:y>
    </cdr:from>
    <cdr:to>
      <cdr:x>0.95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0.942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0.028</cdr:y>
    </cdr:from>
    <cdr:to>
      <cdr:x>1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3722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0.9195</cdr:x>
      <cdr:y>0.3535</cdr:y>
    </cdr:from>
    <cdr:to>
      <cdr:x>0.99875</cdr:x>
      <cdr:y>0.46875</cdr:y>
    </cdr:to>
    <cdr:sp>
      <cdr:nvSpPr>
        <cdr:cNvPr id="2" name="TextBox 7"/>
        <cdr:cNvSpPr txBox="1">
          <a:spLocks noChangeArrowheads="1"/>
        </cdr:cNvSpPr>
      </cdr:nvSpPr>
      <cdr:spPr>
        <a:xfrm>
          <a:off x="6915150" y="981075"/>
          <a:ext cx="60007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0.913</cdr:x>
      <cdr:y>0.52525</cdr:y>
    </cdr:from>
    <cdr:to>
      <cdr:x>1</cdr:x>
      <cdr:y>0.895</cdr:y>
    </cdr:to>
    <cdr:sp>
      <cdr:nvSpPr>
        <cdr:cNvPr id="3" name="TextBox 8"/>
        <cdr:cNvSpPr txBox="1">
          <a:spLocks noChangeArrowheads="1"/>
        </cdr:cNvSpPr>
      </cdr:nvSpPr>
      <cdr:spPr>
        <a:xfrm>
          <a:off x="6867525" y="1457325"/>
          <a:ext cx="657225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0.008</cdr:y>
    </cdr:from>
    <cdr:to>
      <cdr:x>0.98125</cdr:x>
      <cdr:y>0.10875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72200" y="1905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0.9175</cdr:x>
      <cdr:y>0.363</cdr:y>
    </cdr:from>
    <cdr:to>
      <cdr:x>0.987</cdr:x>
      <cdr:y>0.4705</cdr:y>
    </cdr:to>
    <cdr:sp>
      <cdr:nvSpPr>
        <cdr:cNvPr id="2" name="TextBox 7"/>
        <cdr:cNvSpPr txBox="1">
          <a:spLocks noChangeArrowheads="1"/>
        </cdr:cNvSpPr>
      </cdr:nvSpPr>
      <cdr:spPr>
        <a:xfrm>
          <a:off x="6896100" y="895350"/>
          <a:ext cx="5238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0.92775</cdr:x>
      <cdr:y>0.53975</cdr:y>
    </cdr:from>
    <cdr:to>
      <cdr:x>0.99625</cdr:x>
      <cdr:y>0.86175</cdr:y>
    </cdr:to>
    <cdr:sp>
      <cdr:nvSpPr>
        <cdr:cNvPr id="3" name="TextBox 8"/>
        <cdr:cNvSpPr txBox="1">
          <a:spLocks noChangeArrowheads="1"/>
        </cdr:cNvSpPr>
      </cdr:nvSpPr>
      <cdr:spPr>
        <a:xfrm>
          <a:off x="6972300" y="1333500"/>
          <a:ext cx="5143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</cdr:y>
    </cdr:from>
    <cdr:to>
      <cdr:x>1</cdr:x>
      <cdr:y>0.083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0"/>
          <a:ext cx="876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0.92125</cdr:x>
      <cdr:y>0.39725</cdr:y>
    </cdr:from>
    <cdr:to>
      <cdr:x>0.99725</cdr:x>
      <cdr:y>0.49875</cdr:y>
    </cdr:to>
    <cdr:sp>
      <cdr:nvSpPr>
        <cdr:cNvPr id="2" name="TextBox 7"/>
        <cdr:cNvSpPr txBox="1">
          <a:spLocks noChangeArrowheads="1"/>
        </cdr:cNvSpPr>
      </cdr:nvSpPr>
      <cdr:spPr>
        <a:xfrm>
          <a:off x="6943725" y="1123950"/>
          <a:ext cx="57150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0.9515</cdr:x>
      <cdr:y>0.4475</cdr:y>
    </cdr:from>
    <cdr:to>
      <cdr:x>1</cdr:x>
      <cdr:y>0.78025</cdr:y>
    </cdr:to>
    <cdr:sp>
      <cdr:nvSpPr>
        <cdr:cNvPr id="3" name="TextBox 8"/>
        <cdr:cNvSpPr txBox="1">
          <a:spLocks noChangeArrowheads="1"/>
        </cdr:cNvSpPr>
      </cdr:nvSpPr>
      <cdr:spPr>
        <a:xfrm>
          <a:off x="7172325" y="1266825"/>
          <a:ext cx="36195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</cdr:x>
      <cdr:y>0.41125</cdr:y>
    </cdr:from>
    <cdr:to>
      <cdr:x>0.97675</cdr:x>
      <cdr:y>0.518</cdr:y>
    </cdr:to>
    <cdr:sp>
      <cdr:nvSpPr>
        <cdr:cNvPr id="2" name="TextBox 8"/>
        <cdr:cNvSpPr txBox="1">
          <a:spLocks noChangeArrowheads="1"/>
        </cdr:cNvSpPr>
      </cdr:nvSpPr>
      <cdr:spPr>
        <a:xfrm>
          <a:off x="6677025" y="1181100"/>
          <a:ext cx="657225" cy="30480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0.889</cdr:x>
      <cdr:y>0.01375</cdr:y>
    </cdr:from>
    <cdr:to>
      <cdr:x>1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677025" y="381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0.54925</cdr:y>
    </cdr:from>
    <cdr:to>
      <cdr:x>0.9995</cdr:x>
      <cdr:y>0.80675</cdr:y>
    </cdr:to>
    <cdr:sp>
      <cdr:nvSpPr>
        <cdr:cNvPr id="4" name="TextBox 10"/>
        <cdr:cNvSpPr txBox="1">
          <a:spLocks noChangeArrowheads="1"/>
        </cdr:cNvSpPr>
      </cdr:nvSpPr>
      <cdr:spPr>
        <a:xfrm>
          <a:off x="6991350" y="1571625"/>
          <a:ext cx="5143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305550" y="0"/>
          <a:ext cx="1409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0.536</cdr:y>
    </cdr:from>
    <cdr:to>
      <cdr:x>0.96575</cdr:x>
      <cdr:y>0.6415</cdr:y>
    </cdr:to>
    <cdr:sp>
      <cdr:nvSpPr>
        <cdr:cNvPr id="7" name="TextBox 12"/>
        <cdr:cNvSpPr txBox="1">
          <a:spLocks noChangeArrowheads="1"/>
        </cdr:cNvSpPr>
      </cdr:nvSpPr>
      <cdr:spPr>
        <a:xfrm>
          <a:off x="6667500" y="1419225"/>
          <a:ext cx="609600" cy="2762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0.91025</cdr:x>
      <cdr:y>0.6185</cdr:y>
    </cdr:from>
    <cdr:to>
      <cdr:x>0.9995</cdr:x>
      <cdr:y>0.88875</cdr:y>
    </cdr:to>
    <cdr:sp>
      <cdr:nvSpPr>
        <cdr:cNvPr id="8" name="TextBox 15"/>
        <cdr:cNvSpPr txBox="1">
          <a:spLocks noChangeArrowheads="1"/>
        </cdr:cNvSpPr>
      </cdr:nvSpPr>
      <cdr:spPr>
        <a:xfrm>
          <a:off x="6858000" y="1638300"/>
          <a:ext cx="6762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２,１２５,６４０㎡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平成20年11月所管面積（1～3類）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0.73025</cdr:y>
    </cdr:from>
    <cdr:to>
      <cdr:x>0.9815</cdr:x>
      <cdr:y>0.851</cdr:y>
    </cdr:to>
    <cdr:sp>
      <cdr:nvSpPr>
        <cdr:cNvPr id="3" name="TextBox 8"/>
        <cdr:cNvSpPr txBox="1">
          <a:spLocks noChangeArrowheads="1"/>
        </cdr:cNvSpPr>
      </cdr:nvSpPr>
      <cdr:spPr>
        <a:xfrm>
          <a:off x="6753225" y="2038350"/>
          <a:ext cx="600075" cy="3429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</cdr:x>
      <cdr:y>0.021</cdr:y>
    </cdr:from>
    <cdr:to>
      <cdr:x>1</cdr:x>
      <cdr:y>0.124</cdr:y>
    </cdr:to>
    <cdr:sp>
      <cdr:nvSpPr>
        <cdr:cNvPr id="4" name="TextBox 11"/>
        <cdr:cNvSpPr txBox="1">
          <a:spLocks noChangeArrowheads="1"/>
        </cdr:cNvSpPr>
      </cdr:nvSpPr>
      <cdr:spPr>
        <a:xfrm>
          <a:off x="6362700" y="57150"/>
          <a:ext cx="1123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0.902</cdr:x>
      <cdr:y>0.40575</cdr:y>
    </cdr:from>
    <cdr:to>
      <cdr:x>0.99775</cdr:x>
      <cdr:y>0.7805</cdr:y>
    </cdr:to>
    <cdr:sp>
      <cdr:nvSpPr>
        <cdr:cNvPr id="5" name="TextBox 12"/>
        <cdr:cNvSpPr txBox="1">
          <a:spLocks noChangeArrowheads="1"/>
        </cdr:cNvSpPr>
      </cdr:nvSpPr>
      <cdr:spPr>
        <a:xfrm>
          <a:off x="6753225" y="1133475"/>
          <a:ext cx="714375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343650" y="19050"/>
          <a:ext cx="1247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0.8735</cdr:x>
      <cdr:y>0.76975</cdr:y>
    </cdr:from>
    <cdr:to>
      <cdr:x>0.96275</cdr:x>
      <cdr:y>0.8925</cdr:y>
    </cdr:to>
    <cdr:sp>
      <cdr:nvSpPr>
        <cdr:cNvPr id="6" name="TextBox 12"/>
        <cdr:cNvSpPr txBox="1">
          <a:spLocks noChangeArrowheads="1"/>
        </cdr:cNvSpPr>
      </cdr:nvSpPr>
      <cdr:spPr>
        <a:xfrm>
          <a:off x="6638925" y="2095500"/>
          <a:ext cx="67627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0.9275</cdr:x>
      <cdr:y>0.54125</cdr:y>
    </cdr:from>
    <cdr:to>
      <cdr:x>0.99875</cdr:x>
      <cdr:y>0.84</cdr:y>
    </cdr:to>
    <cdr:sp>
      <cdr:nvSpPr>
        <cdr:cNvPr id="7" name="TextBox 13"/>
        <cdr:cNvSpPr txBox="1">
          <a:spLocks noChangeArrowheads="1"/>
        </cdr:cNvSpPr>
      </cdr:nvSpPr>
      <cdr:spPr>
        <a:xfrm>
          <a:off x="7048500" y="1476375"/>
          <a:ext cx="5429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543675" y="28575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0.89175</cdr:x>
      <cdr:y>0.58475</cdr:y>
    </cdr:from>
    <cdr:to>
      <cdr:x>0.97125</cdr:x>
      <cdr:y>0.68625</cdr:y>
    </cdr:to>
    <cdr:sp>
      <cdr:nvSpPr>
        <cdr:cNvPr id="9" name="TextBox 15"/>
        <cdr:cNvSpPr txBox="1">
          <a:spLocks noChangeArrowheads="1"/>
        </cdr:cNvSpPr>
      </cdr:nvSpPr>
      <cdr:spPr>
        <a:xfrm>
          <a:off x="6772275" y="1571625"/>
          <a:ext cx="6000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0.92575</cdr:x>
      <cdr:y>0.3395</cdr:y>
    </cdr:from>
    <cdr:to>
      <cdr:x>1</cdr:x>
      <cdr:y>0.6415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29450" y="914400"/>
          <a:ext cx="56197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0.90425</cdr:x>
      <cdr:y>0.82875</cdr:y>
    </cdr:from>
    <cdr:to>
      <cdr:x>0.98375</cdr:x>
      <cdr:y>0.93325</cdr:y>
    </cdr:to>
    <cdr:sp>
      <cdr:nvSpPr>
        <cdr:cNvPr id="7" name="TextBox 13"/>
        <cdr:cNvSpPr txBox="1">
          <a:spLocks noChangeArrowheads="1"/>
        </cdr:cNvSpPr>
      </cdr:nvSpPr>
      <cdr:spPr>
        <a:xfrm>
          <a:off x="6877050" y="2276475"/>
          <a:ext cx="609600" cy="285750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0.87675</cdr:x>
      <cdr:y>0.00375</cdr:y>
    </cdr:from>
    <cdr:to>
      <cdr:x>1</cdr:x>
      <cdr:y>0.111</cdr:y>
    </cdr:to>
    <cdr:sp>
      <cdr:nvSpPr>
        <cdr:cNvPr id="8" name="TextBox 14"/>
        <cdr:cNvSpPr txBox="1">
          <a:spLocks noChangeArrowheads="1"/>
        </cdr:cNvSpPr>
      </cdr:nvSpPr>
      <cdr:spPr>
        <a:xfrm>
          <a:off x="6667500" y="9525"/>
          <a:ext cx="933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0.94675</cdr:x>
      <cdr:y>0.56675</cdr:y>
    </cdr:from>
    <cdr:to>
      <cdr:x>1</cdr:x>
      <cdr:y>0.828</cdr:y>
    </cdr:to>
    <cdr:sp>
      <cdr:nvSpPr>
        <cdr:cNvPr id="9" name="TextBox 15"/>
        <cdr:cNvSpPr txBox="1">
          <a:spLocks noChangeArrowheads="1"/>
        </cdr:cNvSpPr>
      </cdr:nvSpPr>
      <cdr:spPr>
        <a:xfrm>
          <a:off x="7200900" y="1552575"/>
          <a:ext cx="409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0.87025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562725" y="38100"/>
          <a:ext cx="981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0.8785</cdr:x>
      <cdr:y>0.68625</cdr:y>
    </cdr:from>
    <cdr:to>
      <cdr:x>0.967</cdr:x>
      <cdr:y>0.773</cdr:y>
    </cdr:to>
    <cdr:sp>
      <cdr:nvSpPr>
        <cdr:cNvPr id="9" name="TextBox 15"/>
        <cdr:cNvSpPr txBox="1">
          <a:spLocks noChangeArrowheads="1"/>
        </cdr:cNvSpPr>
      </cdr:nvSpPr>
      <cdr:spPr>
        <a:xfrm>
          <a:off x="6619875" y="1847850"/>
          <a:ext cx="6667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0.9045</cdr:x>
      <cdr:y>0.3135</cdr:y>
    </cdr:from>
    <cdr:to>
      <cdr:x>0.99125</cdr:x>
      <cdr:y>0.72325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19900" y="838200"/>
          <a:ext cx="65722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1905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</cdr:x>
      <cdr:y>0.7045</cdr:y>
    </cdr:from>
    <cdr:to>
      <cdr:x>0.99275</cdr:x>
      <cdr:y>0.80475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10375" y="1885950"/>
          <a:ext cx="65722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0.906</cdr:x>
      <cdr:y>0.39225</cdr:y>
    </cdr:from>
    <cdr:to>
      <cdr:x>1</cdr:x>
      <cdr:y>0.78625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10375" y="1047750"/>
          <a:ext cx="704850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581775" y="28575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0.8975</cdr:x>
      <cdr:y>0.798</cdr:y>
    </cdr:from>
    <cdr:to>
      <cdr:x>0.9855</cdr:x>
      <cdr:y>0.962</cdr:y>
    </cdr:to>
    <cdr:sp>
      <cdr:nvSpPr>
        <cdr:cNvPr id="8" name="TextBox 14"/>
        <cdr:cNvSpPr txBox="1">
          <a:spLocks noChangeArrowheads="1"/>
        </cdr:cNvSpPr>
      </cdr:nvSpPr>
      <cdr:spPr>
        <a:xfrm>
          <a:off x="6753225" y="2219325"/>
          <a:ext cx="666750" cy="4572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0.939</cdr:x>
      <cdr:y>0.4245</cdr:y>
    </cdr:from>
    <cdr:to>
      <cdr:x>1</cdr:x>
      <cdr:y>0.90125</cdr:y>
    </cdr:to>
    <cdr:sp>
      <cdr:nvSpPr>
        <cdr:cNvPr id="9" name="TextBox 15"/>
        <cdr:cNvSpPr txBox="1">
          <a:spLocks noChangeArrowheads="1"/>
        </cdr:cNvSpPr>
      </cdr:nvSpPr>
      <cdr:spPr>
        <a:xfrm>
          <a:off x="7067550" y="1181100"/>
          <a:ext cx="45720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</cdr:y>
    </cdr:from>
    <cdr:to>
      <cdr:x>0.997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486525" y="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0.892</cdr:x>
      <cdr:y>0.516</cdr:y>
    </cdr:from>
    <cdr:to>
      <cdr:x>0.9645</cdr:x>
      <cdr:y>0.63475</cdr:y>
    </cdr:to>
    <cdr:sp>
      <cdr:nvSpPr>
        <cdr:cNvPr id="9" name="TextBox 15"/>
        <cdr:cNvSpPr txBox="1">
          <a:spLocks noChangeArrowheads="1"/>
        </cdr:cNvSpPr>
      </cdr:nvSpPr>
      <cdr:spPr>
        <a:xfrm>
          <a:off x="6781800" y="1400175"/>
          <a:ext cx="552450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0.923</cdr:x>
      <cdr:y>0.2865</cdr:y>
    </cdr:from>
    <cdr:to>
      <cdr:x>1</cdr:x>
      <cdr:y>0.697</cdr:y>
    </cdr:to>
    <cdr:sp>
      <cdr:nvSpPr>
        <cdr:cNvPr id="10" name="TextBox 16"/>
        <cdr:cNvSpPr txBox="1">
          <a:spLocks noChangeArrowheads="1"/>
        </cdr:cNvSpPr>
      </cdr:nvSpPr>
      <cdr:spPr>
        <a:xfrm>
          <a:off x="7019925" y="771525"/>
          <a:ext cx="5905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562725" y="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</cdr:x>
      <cdr:y>0.51825</cdr:y>
    </cdr:from>
    <cdr:to>
      <cdr:x>0.97725</cdr:x>
      <cdr:y>0.60875</cdr:y>
    </cdr:to>
    <cdr:sp>
      <cdr:nvSpPr>
        <cdr:cNvPr id="9" name="TextBox 20"/>
        <cdr:cNvSpPr txBox="1">
          <a:spLocks noChangeArrowheads="1"/>
        </cdr:cNvSpPr>
      </cdr:nvSpPr>
      <cdr:spPr>
        <a:xfrm>
          <a:off x="6877050" y="1409700"/>
          <a:ext cx="5429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0.91825</cdr:x>
      <cdr:y>0.249</cdr:y>
    </cdr:from>
    <cdr:to>
      <cdr:x>1</cdr:x>
      <cdr:y>0.5635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62775" y="676275"/>
          <a:ext cx="619125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667500" y="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0.9095</cdr:x>
      <cdr:y>0.5135</cdr:y>
    </cdr:from>
    <cdr:to>
      <cdr:x>0.9915</cdr:x>
      <cdr:y>0.6115</cdr:y>
    </cdr:to>
    <cdr:sp>
      <cdr:nvSpPr>
        <cdr:cNvPr id="9" name="TextBox 20"/>
        <cdr:cNvSpPr txBox="1">
          <a:spLocks noChangeArrowheads="1"/>
        </cdr:cNvSpPr>
      </cdr:nvSpPr>
      <cdr:spPr>
        <a:xfrm>
          <a:off x="6915150" y="1428750"/>
          <a:ext cx="6286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0.93725</cdr:x>
      <cdr:y>0.23625</cdr:y>
    </cdr:from>
    <cdr:to>
      <cdr:x>0.9995</cdr:x>
      <cdr:y>0.515</cdr:y>
    </cdr:to>
    <cdr:sp>
      <cdr:nvSpPr>
        <cdr:cNvPr id="10" name="TextBox 21"/>
        <cdr:cNvSpPr txBox="1">
          <a:spLocks noChangeArrowheads="1"/>
        </cdr:cNvSpPr>
      </cdr:nvSpPr>
      <cdr:spPr>
        <a:xfrm>
          <a:off x="7124700" y="657225"/>
          <a:ext cx="4762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0.77475</cdr:y>
    </cdr:from>
    <cdr:to>
      <cdr:x>1</cdr:x>
      <cdr:y>0.8395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1621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410325" y="0"/>
          <a:ext cx="1143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0.8985</cdr:x>
      <cdr:y>0.386</cdr:y>
    </cdr:from>
    <cdr:to>
      <cdr:x>0.986</cdr:x>
      <cdr:y>0.47275</cdr:y>
    </cdr:to>
    <cdr:sp>
      <cdr:nvSpPr>
        <cdr:cNvPr id="9" name="TextBox 14"/>
        <cdr:cNvSpPr txBox="1">
          <a:spLocks noChangeArrowheads="1"/>
        </cdr:cNvSpPr>
      </cdr:nvSpPr>
      <cdr:spPr>
        <a:xfrm>
          <a:off x="6781800" y="1076325"/>
          <a:ext cx="6572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0.92025</cdr:x>
      <cdr:y>0.53225</cdr:y>
    </cdr:from>
    <cdr:to>
      <cdr:x>1</cdr:x>
      <cdr:y>0.843</cdr:y>
    </cdr:to>
    <cdr:sp>
      <cdr:nvSpPr>
        <cdr:cNvPr id="10" name="TextBox 15"/>
        <cdr:cNvSpPr txBox="1">
          <a:spLocks noChangeArrowheads="1"/>
        </cdr:cNvSpPr>
      </cdr:nvSpPr>
      <cdr:spPr>
        <a:xfrm>
          <a:off x="6943725" y="1485900"/>
          <a:ext cx="6000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0.83875</cdr:x>
      <cdr:y>0.01125</cdr:y>
    </cdr:from>
    <cdr:to>
      <cdr:x>0.99675</cdr:x>
      <cdr:y>0.092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285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0.9175</cdr:x>
      <cdr:y>0.38875</cdr:y>
    </cdr:from>
    <cdr:to>
      <cdr:x>0.99675</cdr:x>
      <cdr:y>0.5045</cdr:y>
    </cdr:to>
    <cdr:sp>
      <cdr:nvSpPr>
        <cdr:cNvPr id="8" name="TextBox 13"/>
        <cdr:cNvSpPr txBox="1">
          <a:spLocks noChangeArrowheads="1"/>
        </cdr:cNvSpPr>
      </cdr:nvSpPr>
      <cdr:spPr>
        <a:xfrm>
          <a:off x="6924675" y="1028700"/>
          <a:ext cx="6000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0.9315</cdr:x>
      <cdr:y>0.5355</cdr:y>
    </cdr:from>
    <cdr:to>
      <cdr:x>0.99675</cdr:x>
      <cdr:y>0.84375</cdr:y>
    </cdr:to>
    <cdr:sp>
      <cdr:nvSpPr>
        <cdr:cNvPr id="9" name="TextBox 14"/>
        <cdr:cNvSpPr txBox="1">
          <a:spLocks noChangeArrowheads="1"/>
        </cdr:cNvSpPr>
      </cdr:nvSpPr>
      <cdr:spPr>
        <a:xfrm>
          <a:off x="7029450" y="1419225"/>
          <a:ext cx="4953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610350" y="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0.92275</cdr:x>
      <cdr:y>0.203</cdr:y>
    </cdr:from>
    <cdr:to>
      <cdr:x>0.9985</cdr:x>
      <cdr:y>0.31525</cdr:y>
    </cdr:to>
    <cdr:sp>
      <cdr:nvSpPr>
        <cdr:cNvPr id="8" name="TextBox 13"/>
        <cdr:cNvSpPr txBox="1">
          <a:spLocks noChangeArrowheads="1"/>
        </cdr:cNvSpPr>
      </cdr:nvSpPr>
      <cdr:spPr>
        <a:xfrm>
          <a:off x="6972300" y="571500"/>
          <a:ext cx="571500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0.90825</cdr:x>
      <cdr:y>0.39325</cdr:y>
    </cdr:from>
    <cdr:to>
      <cdr:x>1</cdr:x>
      <cdr:y>0.714</cdr:y>
    </cdr:to>
    <cdr:sp>
      <cdr:nvSpPr>
        <cdr:cNvPr id="9" name="TextBox 14"/>
        <cdr:cNvSpPr txBox="1">
          <a:spLocks noChangeArrowheads="1"/>
        </cdr:cNvSpPr>
      </cdr:nvSpPr>
      <cdr:spPr>
        <a:xfrm>
          <a:off x="6867525" y="1104900"/>
          <a:ext cx="6953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29350" y="190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0.876</cdr:x>
      <cdr:y>0.4365</cdr:y>
    </cdr:from>
    <cdr:to>
      <cdr:x>0.95</cdr:x>
      <cdr:y>0.548</cdr:y>
    </cdr:to>
    <cdr:sp>
      <cdr:nvSpPr>
        <cdr:cNvPr id="2" name="TextBox 9"/>
        <cdr:cNvSpPr txBox="1">
          <a:spLocks noChangeArrowheads="1"/>
        </cdr:cNvSpPr>
      </cdr:nvSpPr>
      <cdr:spPr>
        <a:xfrm>
          <a:off x="6543675" y="1238250"/>
          <a:ext cx="552450" cy="3143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0.9215</cdr:x>
      <cdr:y>0.484</cdr:y>
    </cdr:from>
    <cdr:to>
      <cdr:x>1</cdr:x>
      <cdr:y>0.7385</cdr:y>
    </cdr:to>
    <cdr:sp>
      <cdr:nvSpPr>
        <cdr:cNvPr id="3" name="TextBox 10"/>
        <cdr:cNvSpPr txBox="1">
          <a:spLocks noChangeArrowheads="1"/>
        </cdr:cNvSpPr>
      </cdr:nvSpPr>
      <cdr:spPr>
        <a:xfrm>
          <a:off x="6886575" y="1381125"/>
          <a:ext cx="5905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0.88625</cdr:x>
      <cdr:y>0.297</cdr:y>
    </cdr:from>
    <cdr:to>
      <cdr:x>0.96775</cdr:x>
      <cdr:y>0.3815</cdr:y>
    </cdr:to>
    <cdr:sp>
      <cdr:nvSpPr>
        <cdr:cNvPr id="2" name="TextBox 7"/>
        <cdr:cNvSpPr txBox="1">
          <a:spLocks noChangeArrowheads="1"/>
        </cdr:cNvSpPr>
      </cdr:nvSpPr>
      <cdr:spPr>
        <a:xfrm>
          <a:off x="6600825" y="828675"/>
          <a:ext cx="609600" cy="2381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0.91075</cdr:x>
      <cdr:y>0.463</cdr:y>
    </cdr:from>
    <cdr:to>
      <cdr:x>1</cdr:x>
      <cdr:y>0.90475</cdr:y>
    </cdr:to>
    <cdr:sp>
      <cdr:nvSpPr>
        <cdr:cNvPr id="3" name="TextBox 8"/>
        <cdr:cNvSpPr txBox="1">
          <a:spLocks noChangeArrowheads="1"/>
        </cdr:cNvSpPr>
      </cdr:nvSpPr>
      <cdr:spPr>
        <a:xfrm>
          <a:off x="6791325" y="1295400"/>
          <a:ext cx="666750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0"/>
          <a:ext cx="1104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</cdr:x>
      <cdr:y>0.6465</cdr:y>
    </cdr:from>
    <cdr:to>
      <cdr:x>1</cdr:x>
      <cdr:y>0.7405</cdr:y>
    </cdr:to>
    <cdr:sp>
      <cdr:nvSpPr>
        <cdr:cNvPr id="2" name="TextBox 7"/>
        <cdr:cNvSpPr txBox="1">
          <a:spLocks noChangeArrowheads="1"/>
        </cdr:cNvSpPr>
      </cdr:nvSpPr>
      <cdr:spPr>
        <a:xfrm>
          <a:off x="6924675" y="1838325"/>
          <a:ext cx="5334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0.928</cdr:x>
      <cdr:y>0.357</cdr:y>
    </cdr:from>
    <cdr:to>
      <cdr:x>1</cdr:x>
      <cdr:y>0.6465</cdr:y>
    </cdr:to>
    <cdr:sp>
      <cdr:nvSpPr>
        <cdr:cNvPr id="3" name="TextBox 8"/>
        <cdr:cNvSpPr txBox="1">
          <a:spLocks noChangeArrowheads="1"/>
        </cdr:cNvSpPr>
      </cdr:nvSpPr>
      <cdr:spPr>
        <a:xfrm>
          <a:off x="6924675" y="1019175"/>
          <a:ext cx="533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6" customWidth="1"/>
    <col min="2" max="2" width="7.25390625" style="313" customWidth="1"/>
    <col min="3" max="3" width="9.625" style="272" customWidth="1"/>
    <col min="4" max="4" width="9.00390625" style="266" customWidth="1"/>
    <col min="5" max="5" width="20.00390625" style="266" bestFit="1" customWidth="1"/>
    <col min="6" max="6" width="18.625" style="266" customWidth="1"/>
    <col min="7" max="7" width="7.75390625" style="266" customWidth="1"/>
    <col min="8" max="8" width="2.375" style="266" customWidth="1"/>
    <col min="9" max="9" width="7.75390625" style="266" customWidth="1"/>
    <col min="10" max="16384" width="9.00390625" style="266" customWidth="1"/>
  </cols>
  <sheetData>
    <row r="1" spans="1:8" ht="21" customHeight="1">
      <c r="A1" s="262"/>
      <c r="B1" s="292"/>
      <c r="C1" s="264"/>
      <c r="D1" s="263"/>
      <c r="E1" s="263"/>
      <c r="F1" s="263"/>
      <c r="G1" s="263"/>
      <c r="H1" s="265"/>
    </row>
    <row r="2" spans="1:8" ht="24">
      <c r="A2" s="440" t="s">
        <v>149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232</v>
      </c>
      <c r="B3" s="441"/>
      <c r="C3" s="441"/>
      <c r="D3" s="441"/>
      <c r="E3" s="441"/>
      <c r="F3" s="441"/>
      <c r="G3" s="441"/>
      <c r="H3" s="442"/>
    </row>
    <row r="4" spans="1:8" ht="17.25">
      <c r="A4" s="153"/>
      <c r="B4" s="293"/>
      <c r="C4" s="268"/>
      <c r="D4" s="40"/>
      <c r="E4" s="40"/>
      <c r="F4" s="40"/>
      <c r="G4" s="40"/>
      <c r="H4" s="269"/>
    </row>
    <row r="5" spans="1:8" ht="17.25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0"/>
      <c r="B6" s="322" t="s">
        <v>164</v>
      </c>
      <c r="C6" s="321"/>
      <c r="D6" s="323" t="s">
        <v>165</v>
      </c>
      <c r="E6" s="323"/>
      <c r="F6" s="267"/>
      <c r="G6" s="267"/>
      <c r="H6" s="269"/>
    </row>
    <row r="7" spans="1:8" s="277" customFormat="1" ht="16.5" customHeight="1">
      <c r="A7" s="273"/>
      <c r="B7" s="294">
        <v>1</v>
      </c>
      <c r="C7" s="284"/>
      <c r="D7" s="267" t="s">
        <v>145</v>
      </c>
      <c r="E7" s="267"/>
      <c r="F7" s="267"/>
      <c r="G7" s="275"/>
      <c r="H7" s="276"/>
    </row>
    <row r="8" spans="1:8" s="277" customFormat="1" ht="16.5" customHeight="1">
      <c r="A8" s="273"/>
      <c r="B8" s="295"/>
      <c r="C8" s="284"/>
      <c r="D8" s="267"/>
      <c r="E8" s="267"/>
      <c r="F8" s="267"/>
      <c r="G8" s="267"/>
      <c r="H8" s="276"/>
    </row>
    <row r="9" spans="1:8" s="277" customFormat="1" ht="16.5" customHeight="1">
      <c r="A9" s="273"/>
      <c r="B9" s="296">
        <v>2</v>
      </c>
      <c r="C9" s="284"/>
      <c r="D9" s="267" t="s">
        <v>146</v>
      </c>
      <c r="E9" s="267"/>
      <c r="F9" s="267"/>
      <c r="G9" s="275"/>
      <c r="H9" s="276"/>
    </row>
    <row r="10" spans="1:8" s="277" customFormat="1" ht="16.5" customHeight="1">
      <c r="A10" s="273"/>
      <c r="B10" s="295"/>
      <c r="C10" s="284"/>
      <c r="D10" s="267"/>
      <c r="E10" s="267"/>
      <c r="F10" s="267"/>
      <c r="G10" s="267"/>
      <c r="H10" s="276"/>
    </row>
    <row r="11" spans="1:8" s="277" customFormat="1" ht="16.5" customHeight="1">
      <c r="A11" s="273"/>
      <c r="B11" s="297">
        <v>3</v>
      </c>
      <c r="C11" s="284"/>
      <c r="D11" s="267" t="s">
        <v>147</v>
      </c>
      <c r="E11" s="267"/>
      <c r="F11" s="267"/>
      <c r="G11" s="275"/>
      <c r="H11" s="276"/>
    </row>
    <row r="12" spans="1:8" s="277" customFormat="1" ht="16.5" customHeight="1">
      <c r="A12" s="273"/>
      <c r="B12" s="295"/>
      <c r="C12" s="284"/>
      <c r="D12" s="267"/>
      <c r="E12" s="267"/>
      <c r="F12" s="267"/>
      <c r="G12" s="267"/>
      <c r="H12" s="276"/>
    </row>
    <row r="13" spans="1:8" s="277" customFormat="1" ht="16.5" customHeight="1">
      <c r="A13" s="273"/>
      <c r="B13" s="298">
        <v>4</v>
      </c>
      <c r="C13" s="284"/>
      <c r="D13" s="267" t="s">
        <v>148</v>
      </c>
      <c r="E13" s="267"/>
      <c r="F13" s="267"/>
      <c r="G13" s="275"/>
      <c r="H13" s="276"/>
    </row>
    <row r="14" spans="1:8" s="277" customFormat="1" ht="16.5" customHeight="1">
      <c r="A14" s="273"/>
      <c r="B14" s="295" t="s">
        <v>88</v>
      </c>
      <c r="C14" s="284"/>
      <c r="D14" s="267"/>
      <c r="E14" s="267"/>
      <c r="F14" s="267"/>
      <c r="G14" s="267"/>
      <c r="H14" s="276"/>
    </row>
    <row r="15" spans="1:8" s="277" customFormat="1" ht="16.5" customHeight="1">
      <c r="A15" s="273"/>
      <c r="B15" s="299">
        <v>5</v>
      </c>
      <c r="C15" s="288"/>
      <c r="D15" s="267" t="s">
        <v>151</v>
      </c>
      <c r="E15" s="267"/>
      <c r="F15" s="267"/>
      <c r="G15" s="275"/>
      <c r="H15" s="276"/>
    </row>
    <row r="16" spans="1:8" s="277" customFormat="1" ht="16.5" customHeight="1">
      <c r="A16" s="273"/>
      <c r="B16" s="295"/>
      <c r="C16" s="284"/>
      <c r="D16" s="267"/>
      <c r="E16" s="267"/>
      <c r="F16" s="267"/>
      <c r="G16" s="267"/>
      <c r="H16" s="276"/>
    </row>
    <row r="17" spans="1:8" s="277" customFormat="1" ht="16.5" customHeight="1">
      <c r="A17" s="273"/>
      <c r="B17" s="300">
        <v>6</v>
      </c>
      <c r="C17" s="284"/>
      <c r="D17" s="267" t="s">
        <v>152</v>
      </c>
      <c r="E17" s="267"/>
      <c r="F17" s="267"/>
      <c r="G17" s="267"/>
      <c r="H17" s="276"/>
    </row>
    <row r="18" spans="1:8" s="277" customFormat="1" ht="16.5" customHeight="1">
      <c r="A18" s="273"/>
      <c r="B18" s="295"/>
      <c r="C18" s="284"/>
      <c r="D18" s="267"/>
      <c r="E18" s="267"/>
      <c r="F18" s="267"/>
      <c r="G18" s="267"/>
      <c r="H18" s="276"/>
    </row>
    <row r="19" spans="1:8" s="277" customFormat="1" ht="16.5" customHeight="1">
      <c r="A19" s="273"/>
      <c r="B19" s="301">
        <v>7</v>
      </c>
      <c r="C19" s="284"/>
      <c r="D19" s="267" t="s">
        <v>153</v>
      </c>
      <c r="E19" s="267"/>
      <c r="F19" s="267"/>
      <c r="G19" s="267"/>
      <c r="H19" s="276"/>
    </row>
    <row r="20" spans="1:8" s="277" customFormat="1" ht="16.5" customHeight="1">
      <c r="A20" s="273"/>
      <c r="B20" s="295"/>
      <c r="C20" s="284"/>
      <c r="D20" s="267"/>
      <c r="E20" s="267"/>
      <c r="F20" s="267"/>
      <c r="G20" s="267"/>
      <c r="H20" s="276"/>
    </row>
    <row r="21" spans="1:8" s="277" customFormat="1" ht="16.5" customHeight="1">
      <c r="A21" s="273"/>
      <c r="B21" s="302">
        <v>8</v>
      </c>
      <c r="C21" s="284"/>
      <c r="D21" s="267" t="s">
        <v>150</v>
      </c>
      <c r="E21" s="267"/>
      <c r="F21" s="267"/>
      <c r="G21" s="267"/>
      <c r="H21" s="276"/>
    </row>
    <row r="22" spans="1:8" s="277" customFormat="1" ht="16.5" customHeight="1">
      <c r="A22" s="273"/>
      <c r="B22" s="295"/>
      <c r="C22" s="284"/>
      <c r="D22" s="267"/>
      <c r="E22" s="267"/>
      <c r="F22" s="267"/>
      <c r="G22" s="267"/>
      <c r="H22" s="276"/>
    </row>
    <row r="23" spans="1:8" s="277" customFormat="1" ht="16.5" customHeight="1">
      <c r="A23" s="273"/>
      <c r="B23" s="303">
        <v>9</v>
      </c>
      <c r="C23" s="284"/>
      <c r="D23" s="267" t="s">
        <v>154</v>
      </c>
      <c r="E23" s="267"/>
      <c r="F23" s="267"/>
      <c r="G23" s="267"/>
      <c r="H23" s="276"/>
    </row>
    <row r="24" spans="1:8" s="277" customFormat="1" ht="16.5" customHeight="1">
      <c r="A24" s="273"/>
      <c r="B24" s="295"/>
      <c r="C24" s="284"/>
      <c r="D24" s="267"/>
      <c r="E24" s="267"/>
      <c r="F24" s="267"/>
      <c r="G24" s="267"/>
      <c r="H24" s="276"/>
    </row>
    <row r="25" spans="1:8" s="277" customFormat="1" ht="16.5" customHeight="1">
      <c r="A25" s="273"/>
      <c r="B25" s="304">
        <v>10</v>
      </c>
      <c r="C25" s="284"/>
      <c r="D25" s="267" t="s">
        <v>155</v>
      </c>
      <c r="E25" s="267"/>
      <c r="F25" s="267"/>
      <c r="G25" s="267"/>
      <c r="H25" s="276"/>
    </row>
    <row r="26" spans="1:8" s="277" customFormat="1" ht="16.5" customHeight="1">
      <c r="A26" s="273"/>
      <c r="B26" s="295"/>
      <c r="C26" s="284"/>
      <c r="D26" s="267"/>
      <c r="E26" s="267"/>
      <c r="F26" s="267"/>
      <c r="G26" s="267"/>
      <c r="H26" s="276"/>
    </row>
    <row r="27" spans="1:8" s="277" customFormat="1" ht="16.5" customHeight="1">
      <c r="A27" s="273"/>
      <c r="B27" s="305">
        <v>11</v>
      </c>
      <c r="C27" s="284"/>
      <c r="D27" s="267" t="s">
        <v>156</v>
      </c>
      <c r="E27" s="267"/>
      <c r="F27" s="267"/>
      <c r="G27" s="267"/>
      <c r="H27" s="276"/>
    </row>
    <row r="28" spans="1:8" s="277" customFormat="1" ht="16.5" customHeight="1">
      <c r="A28" s="273"/>
      <c r="B28" s="295"/>
      <c r="C28" s="284"/>
      <c r="D28" s="267"/>
      <c r="E28" s="267"/>
      <c r="F28" s="267"/>
      <c r="G28" s="267"/>
      <c r="H28" s="276"/>
    </row>
    <row r="29" spans="1:8" s="277" customFormat="1" ht="16.5" customHeight="1">
      <c r="A29" s="273"/>
      <c r="B29" s="307">
        <v>12</v>
      </c>
      <c r="C29" s="284"/>
      <c r="D29" s="267" t="s">
        <v>157</v>
      </c>
      <c r="E29" s="267"/>
      <c r="F29" s="267"/>
      <c r="G29" s="267"/>
      <c r="H29" s="276"/>
    </row>
    <row r="30" spans="1:8" s="277" customFormat="1" ht="16.5" customHeight="1">
      <c r="A30" s="278"/>
      <c r="B30" s="306"/>
      <c r="C30" s="289"/>
      <c r="D30" s="279"/>
      <c r="E30" s="279"/>
      <c r="F30" s="279"/>
      <c r="G30" s="279"/>
      <c r="H30" s="280"/>
    </row>
    <row r="31" spans="1:8" s="277" customFormat="1" ht="16.5" customHeight="1">
      <c r="A31" s="273"/>
      <c r="B31" s="314">
        <v>13</v>
      </c>
      <c r="C31" s="290"/>
      <c r="D31" s="267" t="s">
        <v>158</v>
      </c>
      <c r="E31" s="267"/>
      <c r="F31" s="267"/>
      <c r="G31" s="267"/>
      <c r="H31" s="276"/>
    </row>
    <row r="32" spans="1:8" s="277" customFormat="1" ht="16.5" customHeight="1">
      <c r="A32" s="273"/>
      <c r="B32" s="295"/>
      <c r="C32" s="284"/>
      <c r="D32" s="267"/>
      <c r="E32" s="267"/>
      <c r="F32" s="267"/>
      <c r="G32" s="267"/>
      <c r="H32" s="276"/>
    </row>
    <row r="33" spans="1:8" s="277" customFormat="1" ht="16.5" customHeight="1">
      <c r="A33" s="273"/>
      <c r="B33" s="308">
        <v>14</v>
      </c>
      <c r="C33" s="284"/>
      <c r="D33" s="267" t="s">
        <v>159</v>
      </c>
      <c r="E33" s="267"/>
      <c r="F33" s="267"/>
      <c r="G33" s="267"/>
      <c r="H33" s="276"/>
    </row>
    <row r="34" spans="1:8" s="277" customFormat="1" ht="16.5" customHeight="1">
      <c r="A34" s="281"/>
      <c r="B34" s="295"/>
      <c r="C34" s="284"/>
      <c r="D34" s="282"/>
      <c r="E34" s="282"/>
      <c r="F34" s="282"/>
      <c r="G34" s="282"/>
      <c r="H34" s="283"/>
    </row>
    <row r="35" spans="1:8" s="277" customFormat="1" ht="16.5" customHeight="1">
      <c r="A35" s="285"/>
      <c r="B35" s="309">
        <v>15</v>
      </c>
      <c r="C35" s="284"/>
      <c r="D35" s="286" t="s">
        <v>162</v>
      </c>
      <c r="E35" s="286" t="s">
        <v>163</v>
      </c>
      <c r="F35" s="286"/>
      <c r="G35" s="286"/>
      <c r="H35" s="287"/>
    </row>
    <row r="36" spans="1:8" s="277" customFormat="1" ht="16.5" customHeight="1">
      <c r="A36" s="281"/>
      <c r="B36" s="310"/>
      <c r="C36" s="291"/>
      <c r="D36" s="282"/>
      <c r="E36" s="282"/>
      <c r="F36" s="282"/>
      <c r="G36" s="282"/>
      <c r="H36" s="283"/>
    </row>
    <row r="37" spans="1:8" s="277" customFormat="1" ht="16.5" customHeight="1">
      <c r="A37" s="273"/>
      <c r="B37" s="311">
        <v>16</v>
      </c>
      <c r="C37" s="290"/>
      <c r="D37" s="267" t="s">
        <v>160</v>
      </c>
      <c r="E37" s="267"/>
      <c r="F37" s="267"/>
      <c r="G37" s="267"/>
      <c r="H37" s="276"/>
    </row>
    <row r="38" spans="1:8" s="277" customFormat="1" ht="16.5" customHeight="1">
      <c r="A38" s="273"/>
      <c r="B38" s="295"/>
      <c r="C38" s="284"/>
      <c r="D38" s="267"/>
      <c r="E38" s="267"/>
      <c r="F38" s="267"/>
      <c r="G38" s="267"/>
      <c r="H38" s="276"/>
    </row>
    <row r="39" spans="1:8" s="277" customFormat="1" ht="16.5" customHeight="1">
      <c r="A39" s="273"/>
      <c r="B39" s="312">
        <v>17</v>
      </c>
      <c r="C39" s="290"/>
      <c r="D39" s="267" t="s">
        <v>161</v>
      </c>
      <c r="E39" s="267"/>
      <c r="F39" s="267"/>
      <c r="G39" s="267"/>
      <c r="H39" s="276"/>
    </row>
    <row r="40" spans="1:8" s="277" customFormat="1" ht="16.5" customHeight="1">
      <c r="A40" s="273"/>
      <c r="B40" s="312"/>
      <c r="C40" s="290"/>
      <c r="D40" s="267"/>
      <c r="E40" s="267"/>
      <c r="F40" s="267"/>
      <c r="G40" s="267"/>
      <c r="H40" s="276"/>
    </row>
    <row r="41" spans="1:8" s="277" customFormat="1" ht="16.5" customHeight="1">
      <c r="A41" s="273"/>
      <c r="B41" s="295"/>
      <c r="C41" s="274"/>
      <c r="D41" s="267"/>
      <c r="E41" s="267"/>
      <c r="F41" s="267"/>
      <c r="G41" s="267"/>
      <c r="H41" s="276"/>
    </row>
    <row r="42" spans="1:8" s="277" customFormat="1" ht="29.25" customHeight="1">
      <c r="A42" s="444" t="s">
        <v>166</v>
      </c>
      <c r="B42" s="445"/>
      <c r="C42" s="445"/>
      <c r="D42" s="445"/>
      <c r="E42" s="445"/>
      <c r="F42" s="445"/>
      <c r="G42" s="445"/>
      <c r="H42" s="446"/>
    </row>
    <row r="43" spans="1:8" s="277" customFormat="1" ht="14.25">
      <c r="A43" s="315"/>
      <c r="B43" s="316"/>
      <c r="C43" s="317"/>
      <c r="D43" s="318"/>
      <c r="E43" s="318"/>
      <c r="F43" s="318"/>
      <c r="G43" s="318"/>
      <c r="H43" s="319"/>
    </row>
    <row r="44" spans="1:8" s="271" customFormat="1" ht="17.25">
      <c r="A44" s="270"/>
      <c r="B44" s="293"/>
      <c r="C44" s="268"/>
      <c r="D44" s="270"/>
      <c r="E44" s="270"/>
      <c r="F44" s="270"/>
      <c r="G44" s="270"/>
      <c r="H44" s="270"/>
    </row>
    <row r="45" spans="1:8" s="271" customFormat="1" ht="17.25">
      <c r="A45" s="270"/>
      <c r="B45" s="293"/>
      <c r="C45" s="268"/>
      <c r="D45" s="270"/>
      <c r="E45" s="270"/>
      <c r="F45" s="270"/>
      <c r="G45" s="270"/>
      <c r="H45" s="270"/>
    </row>
    <row r="46" spans="1:8" s="271" customFormat="1" ht="17.25">
      <c r="A46" s="270"/>
      <c r="B46" s="293"/>
      <c r="C46" s="268"/>
      <c r="D46" s="270"/>
      <c r="E46" s="270"/>
      <c r="F46" s="270"/>
      <c r="G46" s="270"/>
      <c r="H46" s="270"/>
    </row>
    <row r="47" spans="1:8" s="271" customFormat="1" ht="17.25">
      <c r="A47" s="270"/>
      <c r="B47" s="293"/>
      <c r="C47" s="268"/>
      <c r="D47" s="270"/>
      <c r="E47" s="270"/>
      <c r="F47" s="270"/>
      <c r="G47" s="270"/>
      <c r="H47" s="270"/>
    </row>
    <row r="48" spans="1:8" s="271" customFormat="1" ht="17.25">
      <c r="A48" s="270"/>
      <c r="B48" s="293"/>
      <c r="C48" s="268"/>
      <c r="D48" s="270"/>
      <c r="E48" s="270"/>
      <c r="F48" s="270"/>
      <c r="G48" s="270"/>
      <c r="H48" s="270"/>
    </row>
    <row r="49" spans="1:8" s="271" customFormat="1" ht="17.25">
      <c r="A49" s="270"/>
      <c r="B49" s="293"/>
      <c r="C49" s="268"/>
      <c r="D49" s="270"/>
      <c r="E49" s="270"/>
      <c r="F49" s="270"/>
      <c r="G49" s="270"/>
      <c r="H49" s="270"/>
    </row>
    <row r="50" spans="1:8" s="271" customFormat="1" ht="17.25">
      <c r="A50" s="270"/>
      <c r="B50" s="293"/>
      <c r="C50" s="268"/>
      <c r="D50" s="270"/>
      <c r="E50" s="270"/>
      <c r="F50" s="270"/>
      <c r="G50" s="270"/>
      <c r="H50" s="270"/>
    </row>
    <row r="51" spans="1:8" s="271" customFormat="1" ht="17.25">
      <c r="A51" s="270"/>
      <c r="B51" s="293"/>
      <c r="C51" s="268"/>
      <c r="D51" s="270"/>
      <c r="E51" s="270"/>
      <c r="F51" s="270"/>
      <c r="G51" s="270"/>
      <c r="H51" s="270"/>
    </row>
    <row r="52" spans="1:8" s="271" customFormat="1" ht="17.25">
      <c r="A52" s="270"/>
      <c r="B52" s="293"/>
      <c r="C52" s="268"/>
      <c r="D52" s="270"/>
      <c r="E52" s="270"/>
      <c r="F52" s="270"/>
      <c r="G52" s="270"/>
      <c r="H52" s="270"/>
    </row>
    <row r="53" spans="1:8" s="271" customFormat="1" ht="17.25">
      <c r="A53" s="270"/>
      <c r="B53" s="293"/>
      <c r="C53" s="268"/>
      <c r="D53" s="270"/>
      <c r="E53" s="270"/>
      <c r="F53" s="270"/>
      <c r="G53" s="270"/>
      <c r="H53" s="270"/>
    </row>
    <row r="54" spans="1:8" s="271" customFormat="1" ht="17.25">
      <c r="A54" s="270"/>
      <c r="B54" s="293"/>
      <c r="C54" s="268"/>
      <c r="D54" s="270"/>
      <c r="E54" s="270"/>
      <c r="F54" s="270"/>
      <c r="G54" s="270"/>
      <c r="H54" s="270"/>
    </row>
    <row r="55" spans="2:3" s="271" customFormat="1" ht="17.25">
      <c r="B55" s="313"/>
      <c r="C55" s="272"/>
    </row>
    <row r="56" spans="2:3" s="271" customFormat="1" ht="17.25">
      <c r="B56" s="313"/>
      <c r="C56" s="272"/>
    </row>
    <row r="57" spans="2:3" s="271" customFormat="1" ht="17.25">
      <c r="B57" s="313"/>
      <c r="C57" s="272"/>
    </row>
    <row r="58" spans="2:3" s="271" customFormat="1" ht="17.25">
      <c r="B58" s="313"/>
      <c r="C58" s="272"/>
    </row>
    <row r="59" spans="2:3" s="271" customFormat="1" ht="17.25">
      <c r="B59" s="313"/>
      <c r="C59" s="272"/>
    </row>
    <row r="60" spans="2:3" s="271" customFormat="1" ht="17.25">
      <c r="B60" s="313"/>
      <c r="C60" s="272"/>
    </row>
    <row r="61" spans="2:3" s="271" customFormat="1" ht="17.25">
      <c r="B61" s="313"/>
      <c r="C61" s="272"/>
    </row>
    <row r="62" spans="2:3" s="271" customFormat="1" ht="17.25">
      <c r="B62" s="313"/>
      <c r="C62" s="272"/>
    </row>
    <row r="63" spans="2:3" s="271" customFormat="1" ht="17.25">
      <c r="B63" s="313"/>
      <c r="C63" s="272"/>
    </row>
    <row r="64" spans="2:3" s="271" customFormat="1" ht="17.25">
      <c r="B64" s="313"/>
      <c r="C64" s="272"/>
    </row>
    <row r="65" spans="2:3" s="271" customFormat="1" ht="17.25">
      <c r="B65" s="313"/>
      <c r="C65" s="272"/>
    </row>
    <row r="66" spans="2:3" s="271" customFormat="1" ht="17.25">
      <c r="B66" s="313"/>
      <c r="C66" s="272"/>
    </row>
    <row r="67" spans="2:3" s="271" customFormat="1" ht="17.25">
      <c r="B67" s="313"/>
      <c r="C67" s="272"/>
    </row>
    <row r="68" spans="2:3" s="271" customFormat="1" ht="17.25">
      <c r="B68" s="313"/>
      <c r="C68" s="272"/>
    </row>
    <row r="69" spans="2:3" s="271" customFormat="1" ht="17.25">
      <c r="B69" s="313"/>
      <c r="C69" s="272"/>
    </row>
    <row r="70" spans="2:3" s="271" customFormat="1" ht="17.25">
      <c r="B70" s="313"/>
      <c r="C70" s="272"/>
    </row>
    <row r="71" spans="2:3" s="271" customFormat="1" ht="17.25">
      <c r="B71" s="313"/>
      <c r="C71" s="272"/>
    </row>
    <row r="72" spans="2:3" s="271" customFormat="1" ht="17.25">
      <c r="B72" s="313"/>
      <c r="C72" s="272"/>
    </row>
    <row r="73" spans="2:3" s="271" customFormat="1" ht="17.25">
      <c r="B73" s="313"/>
      <c r="C73" s="272"/>
    </row>
    <row r="74" spans="2:3" s="271" customFormat="1" ht="17.25">
      <c r="B74" s="313"/>
      <c r="C74" s="272"/>
    </row>
    <row r="75" spans="2:3" s="271" customFormat="1" ht="17.25">
      <c r="B75" s="313"/>
      <c r="C75" s="272"/>
    </row>
    <row r="76" spans="2:3" s="271" customFormat="1" ht="17.25">
      <c r="B76" s="313"/>
      <c r="C76" s="272"/>
    </row>
    <row r="77" spans="2:3" s="271" customFormat="1" ht="17.25">
      <c r="B77" s="313"/>
      <c r="C77" s="272"/>
    </row>
    <row r="78" spans="2:3" s="271" customFormat="1" ht="17.25">
      <c r="B78" s="313"/>
      <c r="C78" s="272"/>
    </row>
    <row r="79" spans="2:3" s="271" customFormat="1" ht="17.25">
      <c r="B79" s="313"/>
      <c r="C79" s="272"/>
    </row>
    <row r="80" spans="2:3" s="271" customFormat="1" ht="17.25">
      <c r="B80" s="313"/>
      <c r="C80" s="272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7" t="s">
        <v>186</v>
      </c>
      <c r="C22" s="9">
        <v>29708</v>
      </c>
      <c r="D22" s="9">
        <v>28616</v>
      </c>
      <c r="E22" s="119">
        <v>97.1</v>
      </c>
      <c r="F22" s="43">
        <f>SUM(C22/D22*100)</f>
        <v>103.8160469667319</v>
      </c>
      <c r="G22" s="105"/>
    </row>
    <row r="23" spans="1:7" ht="13.5">
      <c r="A23" s="104">
        <v>2</v>
      </c>
      <c r="B23" s="177" t="s">
        <v>170</v>
      </c>
      <c r="C23" s="9">
        <v>15451</v>
      </c>
      <c r="D23" s="9">
        <v>10400</v>
      </c>
      <c r="E23" s="119">
        <v>130.1</v>
      </c>
      <c r="F23" s="43">
        <f>SUM(C23/D23*100)</f>
        <v>148.56730769230768</v>
      </c>
      <c r="G23" s="105"/>
    </row>
    <row r="24" spans="1:7" ht="13.5">
      <c r="A24" s="104">
        <v>3</v>
      </c>
      <c r="B24" s="177" t="s">
        <v>172</v>
      </c>
      <c r="C24" s="9">
        <v>9731</v>
      </c>
      <c r="D24" s="9">
        <v>10012</v>
      </c>
      <c r="E24" s="119">
        <v>100.2</v>
      </c>
      <c r="F24" s="43">
        <f aca="true" t="shared" si="0" ref="F24:F32">SUM(C24/D24*100)</f>
        <v>97.19336795844985</v>
      </c>
      <c r="G24" s="105"/>
    </row>
    <row r="25" spans="1:7" ht="13.5">
      <c r="A25" s="104">
        <v>4</v>
      </c>
      <c r="B25" s="425" t="s">
        <v>174</v>
      </c>
      <c r="C25" s="9">
        <v>5763</v>
      </c>
      <c r="D25" s="9">
        <v>5125</v>
      </c>
      <c r="E25" s="119">
        <v>106.6</v>
      </c>
      <c r="F25" s="43">
        <f t="shared" si="0"/>
        <v>112.4487804878049</v>
      </c>
      <c r="G25" s="105"/>
    </row>
    <row r="26" spans="1:7" ht="13.5" customHeight="1">
      <c r="A26" s="104">
        <v>5</v>
      </c>
      <c r="B26" s="428" t="s">
        <v>167</v>
      </c>
      <c r="C26" s="9">
        <v>5284</v>
      </c>
      <c r="D26" s="9">
        <v>3691</v>
      </c>
      <c r="E26" s="119">
        <v>103.5</v>
      </c>
      <c r="F26" s="43">
        <f t="shared" si="0"/>
        <v>143.15903549173666</v>
      </c>
      <c r="G26" s="105"/>
    </row>
    <row r="27" spans="1:7" ht="13.5" customHeight="1">
      <c r="A27" s="104">
        <v>6</v>
      </c>
      <c r="B27" s="177" t="s">
        <v>183</v>
      </c>
      <c r="C27" s="9">
        <v>5233</v>
      </c>
      <c r="D27" s="9">
        <v>5255</v>
      </c>
      <c r="E27" s="119">
        <v>100.8</v>
      </c>
      <c r="F27" s="43">
        <f t="shared" si="0"/>
        <v>99.58135109419601</v>
      </c>
      <c r="G27" s="105"/>
    </row>
    <row r="28" spans="1:7" ht="13.5" customHeight="1">
      <c r="A28" s="104">
        <v>7</v>
      </c>
      <c r="B28" s="177" t="s">
        <v>182</v>
      </c>
      <c r="C28" s="110">
        <v>5167</v>
      </c>
      <c r="D28" s="110">
        <v>6179</v>
      </c>
      <c r="E28" s="119">
        <v>96.6</v>
      </c>
      <c r="F28" s="43">
        <f t="shared" si="0"/>
        <v>83.62194529859201</v>
      </c>
      <c r="G28" s="105"/>
    </row>
    <row r="29" spans="1:7" ht="13.5" customHeight="1">
      <c r="A29" s="104">
        <v>8</v>
      </c>
      <c r="B29" s="177" t="s">
        <v>239</v>
      </c>
      <c r="C29" s="110">
        <v>4892</v>
      </c>
      <c r="D29" s="110">
        <v>2673</v>
      </c>
      <c r="E29" s="119">
        <v>148.7</v>
      </c>
      <c r="F29" s="43">
        <f t="shared" si="0"/>
        <v>183.01533857089413</v>
      </c>
      <c r="G29" s="105"/>
    </row>
    <row r="30" spans="1:7" ht="13.5" customHeight="1">
      <c r="A30" s="104">
        <v>9</v>
      </c>
      <c r="B30" s="177" t="s">
        <v>177</v>
      </c>
      <c r="C30" s="110">
        <v>4748</v>
      </c>
      <c r="D30" s="110">
        <v>3689</v>
      </c>
      <c r="E30" s="119">
        <v>88.6</v>
      </c>
      <c r="F30" s="43">
        <f t="shared" si="0"/>
        <v>128.7069666576308</v>
      </c>
      <c r="G30" s="105"/>
    </row>
    <row r="31" spans="1:7" ht="13.5" customHeight="1" thickBot="1">
      <c r="A31" s="106">
        <v>10</v>
      </c>
      <c r="B31" s="177" t="s">
        <v>120</v>
      </c>
      <c r="C31" s="107">
        <v>4706</v>
      </c>
      <c r="D31" s="107">
        <v>3716</v>
      </c>
      <c r="E31" s="120">
        <v>89.9</v>
      </c>
      <c r="F31" s="43">
        <f t="shared" si="0"/>
        <v>126.64155005382132</v>
      </c>
      <c r="G31" s="108"/>
    </row>
    <row r="32" spans="1:7" ht="13.5" customHeight="1" thickBot="1">
      <c r="A32" s="89"/>
      <c r="B32" s="90" t="s">
        <v>80</v>
      </c>
      <c r="C32" s="91">
        <v>104762</v>
      </c>
      <c r="D32" s="91">
        <v>92935</v>
      </c>
      <c r="E32" s="92">
        <v>104.8</v>
      </c>
      <c r="F32" s="116">
        <f t="shared" si="0"/>
        <v>112.7260988863184</v>
      </c>
      <c r="G32" s="131">
        <v>88.3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115</v>
      </c>
      <c r="C54" s="9">
        <v>171288</v>
      </c>
      <c r="D54" s="9">
        <v>178349</v>
      </c>
      <c r="E54" s="43">
        <v>102.7</v>
      </c>
      <c r="F54" s="43">
        <f aca="true" t="shared" si="1" ref="F54:F64">SUM(C54/D54*100)</f>
        <v>96.04090855569697</v>
      </c>
      <c r="G54" s="105"/>
    </row>
    <row r="55" spans="1:7" ht="13.5">
      <c r="A55" s="104">
        <v>2</v>
      </c>
      <c r="B55" s="177" t="s">
        <v>175</v>
      </c>
      <c r="C55" s="9">
        <v>19983</v>
      </c>
      <c r="D55" s="9">
        <v>17447</v>
      </c>
      <c r="E55" s="43">
        <v>110</v>
      </c>
      <c r="F55" s="43">
        <f t="shared" si="1"/>
        <v>114.53545022066831</v>
      </c>
      <c r="G55" s="105"/>
    </row>
    <row r="56" spans="1:7" ht="13.5">
      <c r="A56" s="104">
        <v>3</v>
      </c>
      <c r="B56" s="177" t="s">
        <v>172</v>
      </c>
      <c r="C56" s="9">
        <v>16484</v>
      </c>
      <c r="D56" s="9">
        <v>17782</v>
      </c>
      <c r="E56" s="43">
        <v>102.8</v>
      </c>
      <c r="F56" s="43">
        <f t="shared" si="1"/>
        <v>92.70048363513665</v>
      </c>
      <c r="G56" s="105"/>
    </row>
    <row r="57" spans="1:7" ht="13.5">
      <c r="A57" s="104">
        <v>4</v>
      </c>
      <c r="B57" s="177" t="s">
        <v>185</v>
      </c>
      <c r="C57" s="9">
        <v>15909</v>
      </c>
      <c r="D57" s="9">
        <v>16411</v>
      </c>
      <c r="E57" s="43">
        <v>75.6</v>
      </c>
      <c r="F57" s="43">
        <f t="shared" si="1"/>
        <v>96.94107610748888</v>
      </c>
      <c r="G57" s="105"/>
    </row>
    <row r="58" spans="1:7" ht="13.5">
      <c r="A58" s="104">
        <v>5</v>
      </c>
      <c r="B58" s="178" t="s">
        <v>182</v>
      </c>
      <c r="C58" s="9">
        <v>11431</v>
      </c>
      <c r="D58" s="9">
        <v>9019</v>
      </c>
      <c r="E58" s="43">
        <v>109.9</v>
      </c>
      <c r="F58" s="43">
        <f t="shared" si="1"/>
        <v>126.74354141257345</v>
      </c>
      <c r="G58" s="105"/>
    </row>
    <row r="59" spans="1:7" ht="13.5">
      <c r="A59" s="104">
        <v>6</v>
      </c>
      <c r="B59" s="178" t="s">
        <v>174</v>
      </c>
      <c r="C59" s="9">
        <v>6256</v>
      </c>
      <c r="D59" s="9">
        <v>3654</v>
      </c>
      <c r="E59" s="43">
        <v>97.6</v>
      </c>
      <c r="F59" s="43">
        <f t="shared" si="1"/>
        <v>171.2096332785988</v>
      </c>
      <c r="G59" s="105"/>
    </row>
    <row r="60" spans="1:7" ht="13.5">
      <c r="A60" s="104">
        <v>7</v>
      </c>
      <c r="B60" s="178" t="s">
        <v>230</v>
      </c>
      <c r="C60" s="9">
        <v>5845</v>
      </c>
      <c r="D60" s="9">
        <v>529</v>
      </c>
      <c r="E60" s="154">
        <v>191.8</v>
      </c>
      <c r="F60" s="43">
        <f t="shared" si="1"/>
        <v>1104.914933837429</v>
      </c>
      <c r="G60" s="105"/>
    </row>
    <row r="61" spans="1:7" ht="13.5">
      <c r="A61" s="104">
        <v>8</v>
      </c>
      <c r="B61" s="178" t="s">
        <v>120</v>
      </c>
      <c r="C61" s="9">
        <v>5218</v>
      </c>
      <c r="D61" s="9">
        <v>2707</v>
      </c>
      <c r="E61" s="43">
        <v>105.3</v>
      </c>
      <c r="F61" s="43">
        <f t="shared" si="1"/>
        <v>192.75951237532323</v>
      </c>
      <c r="G61" s="105"/>
    </row>
    <row r="62" spans="1:7" ht="13.5">
      <c r="A62" s="104">
        <v>9</v>
      </c>
      <c r="B62" s="178" t="s">
        <v>167</v>
      </c>
      <c r="C62" s="9">
        <v>5120</v>
      </c>
      <c r="D62" s="9">
        <v>6000</v>
      </c>
      <c r="E62" s="43">
        <v>99.1</v>
      </c>
      <c r="F62" s="43">
        <f t="shared" si="1"/>
        <v>85.33333333333334</v>
      </c>
      <c r="G62" s="105"/>
    </row>
    <row r="63" spans="1:8" ht="14.25" thickBot="1">
      <c r="A63" s="109">
        <v>10</v>
      </c>
      <c r="B63" s="178" t="s">
        <v>170</v>
      </c>
      <c r="C63" s="110">
        <v>2524</v>
      </c>
      <c r="D63" s="110">
        <v>3715</v>
      </c>
      <c r="E63" s="111">
        <v>104.9</v>
      </c>
      <c r="F63" s="43">
        <f t="shared" si="1"/>
        <v>67.9407806191117</v>
      </c>
      <c r="G63" s="113"/>
      <c r="H63" s="21"/>
    </row>
    <row r="64" spans="1:7" ht="14.25" thickBot="1">
      <c r="A64" s="89"/>
      <c r="B64" s="114" t="s">
        <v>83</v>
      </c>
      <c r="C64" s="115">
        <v>271661</v>
      </c>
      <c r="D64" s="115">
        <v>272957</v>
      </c>
      <c r="E64" s="116">
        <v>101.2</v>
      </c>
      <c r="F64" s="116">
        <f t="shared" si="1"/>
        <v>99.52519993991727</v>
      </c>
      <c r="G64" s="131">
        <v>52.6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7" t="s">
        <v>169</v>
      </c>
      <c r="C22" s="9">
        <v>54212</v>
      </c>
      <c r="D22" s="9">
        <v>47656</v>
      </c>
      <c r="E22" s="43">
        <v>86.7</v>
      </c>
      <c r="F22" s="43">
        <f>SUM(C22/D22*100)</f>
        <v>113.75692462648985</v>
      </c>
      <c r="G22" s="105"/>
    </row>
    <row r="23" spans="1:7" ht="13.5">
      <c r="A23" s="28">
        <v>2</v>
      </c>
      <c r="B23" s="177" t="s">
        <v>184</v>
      </c>
      <c r="C23" s="9">
        <v>41470</v>
      </c>
      <c r="D23" s="9">
        <v>35270</v>
      </c>
      <c r="E23" s="43">
        <v>102.6</v>
      </c>
      <c r="F23" s="43">
        <f aca="true" t="shared" si="0" ref="F23:F32">SUM(C23/D23*100)</f>
        <v>117.57867876382196</v>
      </c>
      <c r="G23" s="105"/>
    </row>
    <row r="24" spans="1:7" ht="13.5" customHeight="1">
      <c r="A24" s="28">
        <v>3</v>
      </c>
      <c r="B24" s="177" t="s">
        <v>181</v>
      </c>
      <c r="C24" s="9">
        <v>39262</v>
      </c>
      <c r="D24" s="9">
        <v>50689</v>
      </c>
      <c r="E24" s="43">
        <v>102.9</v>
      </c>
      <c r="F24" s="43">
        <f t="shared" si="0"/>
        <v>77.45664739884393</v>
      </c>
      <c r="G24" s="105"/>
    </row>
    <row r="25" spans="1:7" ht="13.5">
      <c r="A25" s="28">
        <v>4</v>
      </c>
      <c r="B25" s="177" t="s">
        <v>171</v>
      </c>
      <c r="C25" s="9">
        <v>26198</v>
      </c>
      <c r="D25" s="9">
        <v>30735</v>
      </c>
      <c r="E25" s="43">
        <v>91.2</v>
      </c>
      <c r="F25" s="43">
        <f t="shared" si="0"/>
        <v>85.23832763949895</v>
      </c>
      <c r="G25" s="105"/>
    </row>
    <row r="26" spans="1:7" ht="13.5">
      <c r="A26" s="28">
        <v>5</v>
      </c>
      <c r="B26" s="177" t="s">
        <v>120</v>
      </c>
      <c r="C26" s="9">
        <v>26128</v>
      </c>
      <c r="D26" s="9">
        <v>26533</v>
      </c>
      <c r="E26" s="43">
        <v>104.5</v>
      </c>
      <c r="F26" s="43">
        <f t="shared" si="0"/>
        <v>98.47359891455922</v>
      </c>
      <c r="G26" s="105"/>
    </row>
    <row r="27" spans="1:7" ht="13.5" customHeight="1">
      <c r="A27" s="28">
        <v>6</v>
      </c>
      <c r="B27" s="177" t="s">
        <v>170</v>
      </c>
      <c r="C27" s="9">
        <v>26017</v>
      </c>
      <c r="D27" s="9">
        <v>19552</v>
      </c>
      <c r="E27" s="43">
        <v>116.9</v>
      </c>
      <c r="F27" s="43">
        <f t="shared" si="0"/>
        <v>133.06567103109657</v>
      </c>
      <c r="G27" s="105"/>
    </row>
    <row r="28" spans="1:7" ht="13.5" customHeight="1">
      <c r="A28" s="28">
        <v>7</v>
      </c>
      <c r="B28" s="178" t="s">
        <v>167</v>
      </c>
      <c r="C28" s="9">
        <v>25027</v>
      </c>
      <c r="D28" s="9">
        <v>25870</v>
      </c>
      <c r="E28" s="43">
        <v>86.2</v>
      </c>
      <c r="F28" s="43">
        <f t="shared" si="0"/>
        <v>96.74139930421337</v>
      </c>
      <c r="G28" s="105"/>
    </row>
    <row r="29" spans="1:7" ht="13.5">
      <c r="A29" s="28">
        <v>8</v>
      </c>
      <c r="B29" s="178" t="s">
        <v>175</v>
      </c>
      <c r="C29" s="9">
        <v>20862</v>
      </c>
      <c r="D29" s="9">
        <v>14324</v>
      </c>
      <c r="E29" s="43">
        <v>101.6</v>
      </c>
      <c r="F29" s="43">
        <f t="shared" si="0"/>
        <v>145.64367495113098</v>
      </c>
      <c r="G29" s="105"/>
    </row>
    <row r="30" spans="1:7" ht="13.5">
      <c r="A30" s="28">
        <v>9</v>
      </c>
      <c r="B30" s="178" t="s">
        <v>185</v>
      </c>
      <c r="C30" s="9">
        <v>18657</v>
      </c>
      <c r="D30" s="9">
        <v>14368</v>
      </c>
      <c r="E30" s="43">
        <v>93.5</v>
      </c>
      <c r="F30" s="336">
        <f t="shared" si="0"/>
        <v>129.85105790645878</v>
      </c>
      <c r="G30" s="105"/>
    </row>
    <row r="31" spans="1:7" ht="14.25" thickBot="1">
      <c r="A31" s="117">
        <v>10</v>
      </c>
      <c r="B31" s="178" t="s">
        <v>186</v>
      </c>
      <c r="C31" s="110">
        <v>14290</v>
      </c>
      <c r="D31" s="110">
        <v>8640</v>
      </c>
      <c r="E31" s="111">
        <v>86.3</v>
      </c>
      <c r="F31" s="111">
        <f t="shared" si="0"/>
        <v>165.3935185185185</v>
      </c>
      <c r="G31" s="113"/>
    </row>
    <row r="32" spans="1:7" ht="14.25" thickBot="1">
      <c r="A32" s="89"/>
      <c r="B32" s="90" t="s">
        <v>85</v>
      </c>
      <c r="C32" s="91">
        <v>374136</v>
      </c>
      <c r="D32" s="91">
        <v>361861</v>
      </c>
      <c r="E32" s="94">
        <v>96.8</v>
      </c>
      <c r="F32" s="116">
        <f t="shared" si="0"/>
        <v>103.39218650255208</v>
      </c>
      <c r="G32" s="131">
        <v>44.4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121</v>
      </c>
      <c r="C54" s="9">
        <v>13995</v>
      </c>
      <c r="D54" s="9">
        <v>13267</v>
      </c>
      <c r="E54" s="119">
        <v>113.9</v>
      </c>
      <c r="F54" s="43">
        <f>SUM(C54/D54*100)</f>
        <v>105.48729931408758</v>
      </c>
      <c r="G54" s="105"/>
    </row>
    <row r="55" spans="1:7" ht="13.5">
      <c r="A55" s="104">
        <v>2</v>
      </c>
      <c r="B55" s="177" t="s">
        <v>116</v>
      </c>
      <c r="C55" s="9">
        <v>5716</v>
      </c>
      <c r="D55" s="9">
        <v>6690</v>
      </c>
      <c r="E55" s="119">
        <v>119.6</v>
      </c>
      <c r="F55" s="43">
        <f aca="true" t="shared" si="1" ref="F55:F64">SUM(C55/D55*100)</f>
        <v>85.44095665171898</v>
      </c>
      <c r="G55" s="105"/>
    </row>
    <row r="56" spans="1:7" ht="13.5">
      <c r="A56" s="104">
        <v>3</v>
      </c>
      <c r="B56" s="177" t="s">
        <v>167</v>
      </c>
      <c r="C56" s="9">
        <v>3193</v>
      </c>
      <c r="D56" s="9">
        <v>2730</v>
      </c>
      <c r="E56" s="119">
        <v>102.4</v>
      </c>
      <c r="F56" s="43">
        <f t="shared" si="1"/>
        <v>116.95970695970696</v>
      </c>
      <c r="G56" s="105"/>
    </row>
    <row r="57" spans="1:8" ht="13.5">
      <c r="A57" s="104">
        <v>4</v>
      </c>
      <c r="B57" s="177" t="s">
        <v>174</v>
      </c>
      <c r="C57" s="9">
        <v>2624</v>
      </c>
      <c r="D57" s="9">
        <v>566</v>
      </c>
      <c r="E57" s="119">
        <v>103.7</v>
      </c>
      <c r="F57" s="43">
        <f t="shared" si="1"/>
        <v>463.6042402826855</v>
      </c>
      <c r="G57" s="105"/>
      <c r="H57" s="70"/>
    </row>
    <row r="58" spans="1:7" ht="13.5">
      <c r="A58" s="104">
        <v>5</v>
      </c>
      <c r="B58" s="177" t="s">
        <v>120</v>
      </c>
      <c r="C58" s="9">
        <v>2043</v>
      </c>
      <c r="D58" s="9">
        <v>2780</v>
      </c>
      <c r="E58" s="119">
        <v>113.1</v>
      </c>
      <c r="F58" s="43">
        <f t="shared" si="1"/>
        <v>73.48920863309353</v>
      </c>
      <c r="G58" s="105"/>
    </row>
    <row r="59" spans="1:7" ht="13.5">
      <c r="A59" s="104">
        <v>6</v>
      </c>
      <c r="B59" s="178" t="s">
        <v>185</v>
      </c>
      <c r="C59" s="9">
        <v>1508</v>
      </c>
      <c r="D59" s="9">
        <v>1480</v>
      </c>
      <c r="E59" s="119">
        <v>97.9</v>
      </c>
      <c r="F59" s="43">
        <f t="shared" si="1"/>
        <v>101.8918918918919</v>
      </c>
      <c r="G59" s="105"/>
    </row>
    <row r="60" spans="1:7" ht="13.5">
      <c r="A60" s="104">
        <v>7</v>
      </c>
      <c r="B60" s="178" t="s">
        <v>182</v>
      </c>
      <c r="C60" s="9">
        <v>1206</v>
      </c>
      <c r="D60" s="9">
        <v>1140</v>
      </c>
      <c r="E60" s="119">
        <v>104.2</v>
      </c>
      <c r="F60" s="43">
        <f t="shared" si="1"/>
        <v>105.78947368421052</v>
      </c>
      <c r="G60" s="105"/>
    </row>
    <row r="61" spans="1:7" ht="13.5">
      <c r="A61" s="104">
        <v>8</v>
      </c>
      <c r="B61" s="178" t="s">
        <v>170</v>
      </c>
      <c r="C61" s="9">
        <v>1123</v>
      </c>
      <c r="D61" s="9">
        <v>851</v>
      </c>
      <c r="E61" s="119">
        <v>83.6</v>
      </c>
      <c r="F61" s="43">
        <f t="shared" si="1"/>
        <v>131.96239717978847</v>
      </c>
      <c r="G61" s="105"/>
    </row>
    <row r="62" spans="1:7" ht="13.5">
      <c r="A62" s="104">
        <v>9</v>
      </c>
      <c r="B62" s="178" t="s">
        <v>229</v>
      </c>
      <c r="C62" s="9">
        <v>904</v>
      </c>
      <c r="D62" s="9">
        <v>12</v>
      </c>
      <c r="E62" s="119">
        <v>80.4</v>
      </c>
      <c r="F62" s="43">
        <f t="shared" si="1"/>
        <v>7533.333333333333</v>
      </c>
      <c r="G62" s="105"/>
    </row>
    <row r="63" spans="1:7" ht="14.25" thickBot="1">
      <c r="A63" s="106">
        <v>10</v>
      </c>
      <c r="B63" s="178" t="s">
        <v>183</v>
      </c>
      <c r="C63" s="107">
        <v>896</v>
      </c>
      <c r="D63" s="107">
        <v>3045</v>
      </c>
      <c r="E63" s="120">
        <v>93.1</v>
      </c>
      <c r="F63" s="43">
        <f t="shared" si="1"/>
        <v>29.42528735632184</v>
      </c>
      <c r="G63" s="108"/>
    </row>
    <row r="64" spans="1:7" ht="14.25" thickBot="1">
      <c r="A64" s="89"/>
      <c r="B64" s="90" t="s">
        <v>81</v>
      </c>
      <c r="C64" s="91">
        <v>35707</v>
      </c>
      <c r="D64" s="91">
        <v>37409</v>
      </c>
      <c r="E64" s="92">
        <v>107.6</v>
      </c>
      <c r="F64" s="116">
        <f t="shared" si="1"/>
        <v>95.45029271031036</v>
      </c>
      <c r="G64" s="131">
        <v>97.9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7" t="s">
        <v>123</v>
      </c>
      <c r="C21" s="9">
        <v>39080</v>
      </c>
      <c r="D21" s="9">
        <v>36200</v>
      </c>
      <c r="E21" s="119">
        <v>106.9</v>
      </c>
      <c r="F21" s="43">
        <f aca="true" t="shared" si="0" ref="F21:F31">SUM(C21/D21*100)</f>
        <v>107.95580110497238</v>
      </c>
      <c r="G21" s="105"/>
    </row>
    <row r="22" spans="1:7" ht="13.5">
      <c r="A22" s="104">
        <v>2</v>
      </c>
      <c r="B22" s="177" t="s">
        <v>78</v>
      </c>
      <c r="C22" s="9">
        <v>15419</v>
      </c>
      <c r="D22" s="9">
        <v>17009</v>
      </c>
      <c r="E22" s="119">
        <v>77.6</v>
      </c>
      <c r="F22" s="43">
        <f t="shared" si="0"/>
        <v>90.65200776059733</v>
      </c>
      <c r="G22" s="105"/>
    </row>
    <row r="23" spans="1:7" ht="13.5" customHeight="1">
      <c r="A23" s="104">
        <v>3</v>
      </c>
      <c r="B23" s="178" t="s">
        <v>174</v>
      </c>
      <c r="C23" s="9">
        <v>10219</v>
      </c>
      <c r="D23" s="9">
        <v>6495</v>
      </c>
      <c r="E23" s="119">
        <v>120.2</v>
      </c>
      <c r="F23" s="43">
        <f t="shared" si="0"/>
        <v>157.33641262509624</v>
      </c>
      <c r="G23" s="105"/>
    </row>
    <row r="24" spans="1:7" ht="13.5" customHeight="1">
      <c r="A24" s="104">
        <v>4</v>
      </c>
      <c r="B24" s="178" t="s">
        <v>185</v>
      </c>
      <c r="C24" s="9">
        <v>10103</v>
      </c>
      <c r="D24" s="9">
        <v>10599</v>
      </c>
      <c r="E24" s="119">
        <v>96.4</v>
      </c>
      <c r="F24" s="43">
        <f t="shared" si="0"/>
        <v>95.32031323709785</v>
      </c>
      <c r="G24" s="105"/>
    </row>
    <row r="25" spans="1:7" ht="13.5" customHeight="1">
      <c r="A25" s="104">
        <v>5</v>
      </c>
      <c r="B25" s="178" t="s">
        <v>175</v>
      </c>
      <c r="C25" s="9">
        <v>9119</v>
      </c>
      <c r="D25" s="9">
        <v>6425</v>
      </c>
      <c r="E25" s="119">
        <v>101.8</v>
      </c>
      <c r="F25" s="43">
        <f t="shared" si="0"/>
        <v>141.92996108949416</v>
      </c>
      <c r="G25" s="105"/>
    </row>
    <row r="26" spans="1:7" ht="13.5" customHeight="1">
      <c r="A26" s="104">
        <v>6</v>
      </c>
      <c r="B26" s="178" t="s">
        <v>173</v>
      </c>
      <c r="C26" s="9">
        <v>9035</v>
      </c>
      <c r="D26" s="9">
        <v>6366</v>
      </c>
      <c r="E26" s="119">
        <v>95.5</v>
      </c>
      <c r="F26" s="43">
        <f t="shared" si="0"/>
        <v>141.9258561105875</v>
      </c>
      <c r="G26" s="105"/>
    </row>
    <row r="27" spans="1:7" ht="13.5" customHeight="1">
      <c r="A27" s="104">
        <v>7</v>
      </c>
      <c r="B27" s="178" t="s">
        <v>240</v>
      </c>
      <c r="C27" s="9">
        <v>8021</v>
      </c>
      <c r="D27" s="9">
        <v>4978</v>
      </c>
      <c r="E27" s="119">
        <v>87.3</v>
      </c>
      <c r="F27" s="43">
        <f t="shared" si="0"/>
        <v>161.12896745680996</v>
      </c>
      <c r="G27" s="105"/>
    </row>
    <row r="28" spans="1:7" ht="13.5" customHeight="1">
      <c r="A28" s="104">
        <v>8</v>
      </c>
      <c r="B28" s="178" t="s">
        <v>182</v>
      </c>
      <c r="C28" s="9">
        <v>5252</v>
      </c>
      <c r="D28" s="9">
        <v>4730</v>
      </c>
      <c r="E28" s="119">
        <v>90.8</v>
      </c>
      <c r="F28" s="43">
        <f t="shared" si="0"/>
        <v>111.03594080338266</v>
      </c>
      <c r="G28" s="105"/>
    </row>
    <row r="29" spans="1:7" ht="13.5" customHeight="1">
      <c r="A29" s="104">
        <v>9</v>
      </c>
      <c r="B29" s="178" t="s">
        <v>120</v>
      </c>
      <c r="C29" s="110">
        <v>4536</v>
      </c>
      <c r="D29" s="110">
        <v>5386</v>
      </c>
      <c r="E29" s="122">
        <v>94.3</v>
      </c>
      <c r="F29" s="43">
        <f t="shared" si="0"/>
        <v>84.21834385443742</v>
      </c>
      <c r="G29" s="105"/>
    </row>
    <row r="30" spans="1:7" ht="13.5" customHeight="1" thickBot="1">
      <c r="A30" s="109">
        <v>10</v>
      </c>
      <c r="B30" s="178" t="s">
        <v>231</v>
      </c>
      <c r="C30" s="110">
        <v>3006</v>
      </c>
      <c r="D30" s="110">
        <v>2774</v>
      </c>
      <c r="E30" s="122">
        <v>98.8</v>
      </c>
      <c r="F30" s="111">
        <f t="shared" si="0"/>
        <v>108.3633741888969</v>
      </c>
      <c r="G30" s="113"/>
    </row>
    <row r="31" spans="1:7" ht="13.5" customHeight="1" thickBot="1">
      <c r="A31" s="89"/>
      <c r="B31" s="90" t="s">
        <v>87</v>
      </c>
      <c r="C31" s="91">
        <v>131835</v>
      </c>
      <c r="D31" s="91">
        <v>117721</v>
      </c>
      <c r="E31" s="92">
        <v>97.8</v>
      </c>
      <c r="F31" s="116">
        <f t="shared" si="0"/>
        <v>111.98936468429592</v>
      </c>
      <c r="G31" s="118">
        <v>89.5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7" t="s">
        <v>172</v>
      </c>
      <c r="C54" s="6">
        <v>62134</v>
      </c>
      <c r="D54" s="9">
        <v>36438</v>
      </c>
      <c r="E54" s="43">
        <v>106.4</v>
      </c>
      <c r="F54" s="43">
        <f aca="true" t="shared" si="1" ref="F54:F64">SUM(C54/D54*100)</f>
        <v>170.5197870355124</v>
      </c>
      <c r="G54" s="105"/>
    </row>
    <row r="55" spans="1:7" ht="13.5">
      <c r="A55" s="104">
        <v>2</v>
      </c>
      <c r="B55" s="177" t="s">
        <v>120</v>
      </c>
      <c r="C55" s="6">
        <v>29778</v>
      </c>
      <c r="D55" s="9">
        <v>25039</v>
      </c>
      <c r="E55" s="43">
        <v>101.5</v>
      </c>
      <c r="F55" s="43">
        <f t="shared" si="1"/>
        <v>118.92647469946883</v>
      </c>
      <c r="G55" s="105"/>
    </row>
    <row r="56" spans="1:7" ht="13.5">
      <c r="A56" s="104">
        <v>3</v>
      </c>
      <c r="B56" s="7" t="s">
        <v>177</v>
      </c>
      <c r="C56" s="6">
        <v>28318</v>
      </c>
      <c r="D56" s="9">
        <v>20487</v>
      </c>
      <c r="E56" s="43">
        <v>92.9</v>
      </c>
      <c r="F56" s="43">
        <f t="shared" si="1"/>
        <v>138.22423976180016</v>
      </c>
      <c r="G56" s="105"/>
    </row>
    <row r="57" spans="1:7" ht="13.5">
      <c r="A57" s="104">
        <v>4</v>
      </c>
      <c r="B57" s="7" t="s">
        <v>167</v>
      </c>
      <c r="C57" s="6">
        <v>27941</v>
      </c>
      <c r="D57" s="9">
        <v>23641</v>
      </c>
      <c r="E57" s="43">
        <v>96.1</v>
      </c>
      <c r="F57" s="43">
        <f t="shared" si="1"/>
        <v>118.18873990101942</v>
      </c>
      <c r="G57" s="105"/>
    </row>
    <row r="58" spans="1:7" ht="13.5">
      <c r="A58" s="104">
        <v>5</v>
      </c>
      <c r="B58" s="178" t="s">
        <v>207</v>
      </c>
      <c r="C58" s="6">
        <v>20172</v>
      </c>
      <c r="D58" s="9">
        <v>9364</v>
      </c>
      <c r="E58" s="43">
        <v>119.3</v>
      </c>
      <c r="F58" s="43">
        <f t="shared" si="1"/>
        <v>215.420760358821</v>
      </c>
      <c r="G58" s="105"/>
    </row>
    <row r="59" spans="1:7" ht="13.5">
      <c r="A59" s="104">
        <v>6</v>
      </c>
      <c r="B59" s="178" t="s">
        <v>183</v>
      </c>
      <c r="C59" s="6">
        <v>19617</v>
      </c>
      <c r="D59" s="9">
        <v>13913</v>
      </c>
      <c r="E59" s="43">
        <v>102.7</v>
      </c>
      <c r="F59" s="43">
        <f t="shared" si="1"/>
        <v>140.99762811758788</v>
      </c>
      <c r="G59" s="105"/>
    </row>
    <row r="60" spans="1:7" ht="13.5">
      <c r="A60" s="104">
        <v>7</v>
      </c>
      <c r="B60" s="178" t="s">
        <v>176</v>
      </c>
      <c r="C60" s="6">
        <v>13189</v>
      </c>
      <c r="D60" s="9">
        <v>13930</v>
      </c>
      <c r="E60" s="43">
        <v>103.2</v>
      </c>
      <c r="F60" s="43">
        <f t="shared" si="1"/>
        <v>94.6805455850682</v>
      </c>
      <c r="G60" s="105"/>
    </row>
    <row r="61" spans="1:7" ht="13.5">
      <c r="A61" s="104">
        <v>8</v>
      </c>
      <c r="B61" s="178" t="s">
        <v>174</v>
      </c>
      <c r="C61" s="6">
        <v>12505</v>
      </c>
      <c r="D61" s="9">
        <v>11105</v>
      </c>
      <c r="E61" s="43">
        <v>98.5</v>
      </c>
      <c r="F61" s="43">
        <f t="shared" si="1"/>
        <v>112.60693381359748</v>
      </c>
      <c r="G61" s="105"/>
    </row>
    <row r="62" spans="1:7" ht="13.5">
      <c r="A62" s="104">
        <v>9</v>
      </c>
      <c r="B62" s="178" t="s">
        <v>182</v>
      </c>
      <c r="C62" s="121">
        <v>10984</v>
      </c>
      <c r="D62" s="110">
        <v>4295</v>
      </c>
      <c r="E62" s="111">
        <v>100.8</v>
      </c>
      <c r="F62" s="43">
        <f t="shared" si="1"/>
        <v>255.73923166472642</v>
      </c>
      <c r="G62" s="105"/>
    </row>
    <row r="63" spans="1:7" ht="14.25" thickBot="1">
      <c r="A63" s="109">
        <v>10</v>
      </c>
      <c r="B63" s="178" t="s">
        <v>171</v>
      </c>
      <c r="C63" s="121">
        <v>9728</v>
      </c>
      <c r="D63" s="110">
        <v>15181</v>
      </c>
      <c r="E63" s="111">
        <v>106.6</v>
      </c>
      <c r="F63" s="111">
        <f t="shared" si="1"/>
        <v>64.08010012515645</v>
      </c>
      <c r="G63" s="113"/>
    </row>
    <row r="64" spans="1:7" ht="14.25" thickBot="1">
      <c r="A64" s="89"/>
      <c r="B64" s="90" t="s">
        <v>83</v>
      </c>
      <c r="C64" s="91">
        <v>285315</v>
      </c>
      <c r="D64" s="91">
        <v>237687</v>
      </c>
      <c r="E64" s="94">
        <v>102.9</v>
      </c>
      <c r="F64" s="116">
        <f t="shared" si="1"/>
        <v>120.03811735601863</v>
      </c>
      <c r="G64" s="131">
        <v>86.5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7" t="s">
        <v>141</v>
      </c>
      <c r="C16" s="247" t="s">
        <v>142</v>
      </c>
      <c r="D16" s="247" t="s">
        <v>143</v>
      </c>
      <c r="E16" s="247" t="s">
        <v>127</v>
      </c>
      <c r="F16" s="247" t="s">
        <v>128</v>
      </c>
      <c r="G16" s="247" t="s">
        <v>129</v>
      </c>
      <c r="H16" s="247" t="s">
        <v>130</v>
      </c>
      <c r="I16" s="247" t="s">
        <v>131</v>
      </c>
      <c r="J16" s="247" t="s">
        <v>132</v>
      </c>
      <c r="K16" s="247" t="s">
        <v>133</v>
      </c>
      <c r="L16" s="247" t="s">
        <v>134</v>
      </c>
      <c r="M16" s="247" t="s">
        <v>135</v>
      </c>
      <c r="N16" s="1"/>
    </row>
    <row r="17" spans="1:27" ht="10.5" customHeight="1">
      <c r="A17" s="10" t="s">
        <v>222</v>
      </c>
      <c r="B17" s="244">
        <v>92.9</v>
      </c>
      <c r="C17" s="244">
        <v>77.4</v>
      </c>
      <c r="D17" s="244">
        <v>75.4</v>
      </c>
      <c r="E17" s="244">
        <v>75.8</v>
      </c>
      <c r="F17" s="244">
        <v>74.4</v>
      </c>
      <c r="G17" s="244">
        <v>77.7</v>
      </c>
      <c r="H17" s="244">
        <v>80.3</v>
      </c>
      <c r="I17" s="244">
        <v>77.2</v>
      </c>
      <c r="J17" s="244">
        <v>77.5</v>
      </c>
      <c r="K17" s="244">
        <v>77.1</v>
      </c>
      <c r="L17" s="244">
        <v>73.5</v>
      </c>
      <c r="M17" s="244">
        <v>66.6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"/>
      <c r="AA17" s="1"/>
    </row>
    <row r="18" spans="1:27" ht="10.5" customHeight="1">
      <c r="A18" s="10" t="s">
        <v>193</v>
      </c>
      <c r="B18" s="244">
        <v>67.1</v>
      </c>
      <c r="C18" s="244">
        <v>69</v>
      </c>
      <c r="D18" s="244">
        <v>71.2</v>
      </c>
      <c r="E18" s="244">
        <v>73.2</v>
      </c>
      <c r="F18" s="244">
        <v>72</v>
      </c>
      <c r="G18" s="244">
        <v>72.6</v>
      </c>
      <c r="H18" s="244">
        <v>78.1</v>
      </c>
      <c r="I18" s="244">
        <v>80</v>
      </c>
      <c r="J18" s="244">
        <v>75.3</v>
      </c>
      <c r="K18" s="244">
        <v>77.7</v>
      </c>
      <c r="L18" s="244">
        <v>79.8</v>
      </c>
      <c r="M18" s="244">
        <v>73.4</v>
      </c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1"/>
      <c r="AA18" s="1"/>
    </row>
    <row r="19" spans="1:27" ht="10.5" customHeight="1">
      <c r="A19" s="10" t="s">
        <v>223</v>
      </c>
      <c r="B19" s="244">
        <v>71.6</v>
      </c>
      <c r="C19" s="244">
        <v>76.8</v>
      </c>
      <c r="D19" s="244">
        <v>80.9</v>
      </c>
      <c r="E19" s="244">
        <v>79.2</v>
      </c>
      <c r="F19" s="244">
        <v>79.8</v>
      </c>
      <c r="G19" s="244">
        <v>79.2</v>
      </c>
      <c r="H19" s="244">
        <v>80.8</v>
      </c>
      <c r="I19" s="244">
        <v>83.9</v>
      </c>
      <c r="J19" s="244">
        <v>84.2</v>
      </c>
      <c r="K19" s="244">
        <v>84.4</v>
      </c>
      <c r="L19" s="244">
        <v>83.6</v>
      </c>
      <c r="M19" s="244">
        <v>71.9</v>
      </c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1"/>
      <c r="AA19" s="1"/>
    </row>
    <row r="20" spans="1:27" ht="10.5" customHeight="1">
      <c r="A20" s="10" t="s">
        <v>195</v>
      </c>
      <c r="B20" s="244">
        <v>69.7</v>
      </c>
      <c r="C20" s="244">
        <v>79.8</v>
      </c>
      <c r="D20" s="244">
        <v>89.3</v>
      </c>
      <c r="E20" s="244">
        <v>81</v>
      </c>
      <c r="F20" s="244">
        <v>78.7</v>
      </c>
      <c r="G20" s="244">
        <v>80.2</v>
      </c>
      <c r="H20" s="244">
        <v>77.6</v>
      </c>
      <c r="I20" s="244">
        <v>73.1</v>
      </c>
      <c r="J20" s="244">
        <v>78.4</v>
      </c>
      <c r="K20" s="244">
        <v>82.3</v>
      </c>
      <c r="L20" s="244">
        <v>77.4</v>
      </c>
      <c r="M20" s="244">
        <v>68.1</v>
      </c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1"/>
      <c r="AA20" s="1"/>
    </row>
    <row r="21" spans="1:27" ht="10.5" customHeight="1">
      <c r="A21" s="10" t="s">
        <v>209</v>
      </c>
      <c r="B21" s="244">
        <v>71.8</v>
      </c>
      <c r="C21" s="244">
        <v>92</v>
      </c>
      <c r="D21" s="244">
        <v>88.9</v>
      </c>
      <c r="E21" s="244">
        <v>80.5</v>
      </c>
      <c r="F21" s="244">
        <v>76.9</v>
      </c>
      <c r="G21" s="244">
        <v>79.8</v>
      </c>
      <c r="H21" s="244">
        <v>87.8</v>
      </c>
      <c r="I21" s="244">
        <v>83.2</v>
      </c>
      <c r="J21" s="244">
        <v>81.5</v>
      </c>
      <c r="K21" s="244">
        <v>92.5</v>
      </c>
      <c r="L21" s="244">
        <v>92.8</v>
      </c>
      <c r="M21" s="244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"/>
      <c r="AA22" s="1"/>
    </row>
    <row r="23" spans="14:27" ht="9.75" customHeight="1"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1"/>
      <c r="AA23" s="1"/>
    </row>
    <row r="24" spans="1:13" ht="13.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8" ht="13.5">
      <c r="O28" s="252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7" t="s">
        <v>141</v>
      </c>
      <c r="C41" s="247" t="s">
        <v>142</v>
      </c>
      <c r="D41" s="247" t="s">
        <v>143</v>
      </c>
      <c r="E41" s="247" t="s">
        <v>127</v>
      </c>
      <c r="F41" s="247" t="s">
        <v>128</v>
      </c>
      <c r="G41" s="247" t="s">
        <v>129</v>
      </c>
      <c r="H41" s="247" t="s">
        <v>130</v>
      </c>
      <c r="I41" s="247" t="s">
        <v>131</v>
      </c>
      <c r="J41" s="247" t="s">
        <v>132</v>
      </c>
      <c r="K41" s="247" t="s">
        <v>133</v>
      </c>
      <c r="L41" s="247" t="s">
        <v>134</v>
      </c>
      <c r="M41" s="247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3">
        <v>109.6</v>
      </c>
      <c r="C42" s="253">
        <v>91.7</v>
      </c>
      <c r="D42" s="253">
        <v>85.7</v>
      </c>
      <c r="E42" s="253">
        <v>88.7</v>
      </c>
      <c r="F42" s="253">
        <v>89.8</v>
      </c>
      <c r="G42" s="253">
        <v>91.4</v>
      </c>
      <c r="H42" s="253">
        <v>87.6</v>
      </c>
      <c r="I42" s="253">
        <v>85.8</v>
      </c>
      <c r="J42" s="253">
        <v>84.7</v>
      </c>
      <c r="K42" s="253">
        <v>90.7</v>
      </c>
      <c r="L42" s="253">
        <v>91.4</v>
      </c>
      <c r="M42" s="253">
        <v>87.4</v>
      </c>
      <c r="N42" s="23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0.5" customHeight="1">
      <c r="A43" s="10" t="s">
        <v>193</v>
      </c>
      <c r="B43" s="253">
        <v>91.1</v>
      </c>
      <c r="C43" s="253">
        <v>91.1</v>
      </c>
      <c r="D43" s="253">
        <v>91.1</v>
      </c>
      <c r="E43" s="253">
        <v>90.6</v>
      </c>
      <c r="F43" s="253">
        <v>95.7</v>
      </c>
      <c r="G43" s="253">
        <v>90</v>
      </c>
      <c r="H43" s="253">
        <v>92.4</v>
      </c>
      <c r="I43" s="253">
        <v>93.7</v>
      </c>
      <c r="J43" s="253">
        <v>85.5</v>
      </c>
      <c r="K43" s="253">
        <v>88.9</v>
      </c>
      <c r="L43" s="253">
        <v>90.9</v>
      </c>
      <c r="M43" s="253">
        <v>84</v>
      </c>
      <c r="N43" s="23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10.5" customHeight="1">
      <c r="A44" s="10" t="s">
        <v>223</v>
      </c>
      <c r="B44" s="253">
        <v>85.3</v>
      </c>
      <c r="C44" s="253">
        <v>84.2</v>
      </c>
      <c r="D44" s="253">
        <v>80.9</v>
      </c>
      <c r="E44" s="253">
        <v>82.2</v>
      </c>
      <c r="F44" s="253">
        <v>91.4</v>
      </c>
      <c r="G44" s="253">
        <v>87.2</v>
      </c>
      <c r="H44" s="253">
        <v>87.8</v>
      </c>
      <c r="I44" s="253">
        <v>91</v>
      </c>
      <c r="J44" s="253">
        <v>92.4</v>
      </c>
      <c r="K44" s="253">
        <v>97</v>
      </c>
      <c r="L44" s="253">
        <v>97.1</v>
      </c>
      <c r="M44" s="253">
        <v>90.7</v>
      </c>
      <c r="N44" s="23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10.5" customHeight="1">
      <c r="A45" s="10" t="s">
        <v>195</v>
      </c>
      <c r="B45" s="253">
        <v>92.5</v>
      </c>
      <c r="C45" s="253">
        <v>96.7</v>
      </c>
      <c r="D45" s="253">
        <v>92.6</v>
      </c>
      <c r="E45" s="253">
        <v>92.4</v>
      </c>
      <c r="F45" s="253">
        <v>90.8</v>
      </c>
      <c r="G45" s="253">
        <v>92.9</v>
      </c>
      <c r="H45" s="253">
        <v>91.7</v>
      </c>
      <c r="I45" s="253">
        <v>90</v>
      </c>
      <c r="J45" s="253">
        <v>88.2</v>
      </c>
      <c r="K45" s="253">
        <v>92.5</v>
      </c>
      <c r="L45" s="253">
        <v>92.9</v>
      </c>
      <c r="M45" s="253">
        <v>85.8</v>
      </c>
      <c r="N45" s="23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10.5" customHeight="1">
      <c r="A46" s="10" t="s">
        <v>209</v>
      </c>
      <c r="B46" s="253">
        <v>90.1</v>
      </c>
      <c r="C46" s="253">
        <v>96.7</v>
      </c>
      <c r="D46" s="253">
        <v>102.8</v>
      </c>
      <c r="E46" s="253">
        <v>96.6</v>
      </c>
      <c r="F46" s="253">
        <v>101</v>
      </c>
      <c r="G46" s="253">
        <v>96.2</v>
      </c>
      <c r="H46" s="253">
        <v>96.2</v>
      </c>
      <c r="I46" s="253">
        <v>95.9</v>
      </c>
      <c r="J46" s="253">
        <v>92.7</v>
      </c>
      <c r="K46" s="253">
        <v>100</v>
      </c>
      <c r="L46" s="253">
        <v>104.8</v>
      </c>
      <c r="M46" s="253"/>
      <c r="N46" s="23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4:26" ht="10.5" customHeight="1">
      <c r="N47" s="23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4:26" ht="10.5" customHeight="1">
      <c r="N48" s="23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7" t="s">
        <v>141</v>
      </c>
      <c r="C65" s="247" t="s">
        <v>142</v>
      </c>
      <c r="D65" s="247" t="s">
        <v>143</v>
      </c>
      <c r="E65" s="247" t="s">
        <v>127</v>
      </c>
      <c r="F65" s="247" t="s">
        <v>128</v>
      </c>
      <c r="G65" s="247" t="s">
        <v>129</v>
      </c>
      <c r="H65" s="247" t="s">
        <v>130</v>
      </c>
      <c r="I65" s="247" t="s">
        <v>131</v>
      </c>
      <c r="J65" s="247" t="s">
        <v>132</v>
      </c>
      <c r="K65" s="247" t="s">
        <v>133</v>
      </c>
      <c r="L65" s="247" t="s">
        <v>134</v>
      </c>
      <c r="M65" s="247" t="s">
        <v>135</v>
      </c>
    </row>
    <row r="66" spans="1:26" ht="10.5" customHeight="1">
      <c r="A66" s="10" t="s">
        <v>222</v>
      </c>
      <c r="B66" s="244">
        <v>83.6</v>
      </c>
      <c r="C66" s="244">
        <v>85.7</v>
      </c>
      <c r="D66" s="244">
        <v>88.4</v>
      </c>
      <c r="E66" s="244">
        <v>85.2</v>
      </c>
      <c r="F66" s="244">
        <v>82.7</v>
      </c>
      <c r="G66" s="244">
        <v>84.9</v>
      </c>
      <c r="H66" s="244">
        <v>91.8</v>
      </c>
      <c r="I66" s="244">
        <v>90.1</v>
      </c>
      <c r="J66" s="244">
        <v>91.5</v>
      </c>
      <c r="K66" s="244">
        <v>84.5</v>
      </c>
      <c r="L66" s="244">
        <v>80.3</v>
      </c>
      <c r="M66" s="244">
        <v>76.7</v>
      </c>
      <c r="N66" s="2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0.5" customHeight="1">
      <c r="A67" s="10" t="s">
        <v>193</v>
      </c>
      <c r="B67" s="244">
        <v>73.1</v>
      </c>
      <c r="C67" s="244">
        <v>75.7</v>
      </c>
      <c r="D67" s="244">
        <v>78.1</v>
      </c>
      <c r="E67" s="244">
        <v>80.8</v>
      </c>
      <c r="F67" s="244">
        <v>74.5</v>
      </c>
      <c r="G67" s="244">
        <v>81.3</v>
      </c>
      <c r="H67" s="244">
        <v>84.2</v>
      </c>
      <c r="I67" s="244">
        <v>85.2</v>
      </c>
      <c r="J67" s="244">
        <v>88.5</v>
      </c>
      <c r="K67" s="244">
        <v>87.1</v>
      </c>
      <c r="L67" s="244">
        <v>87.6</v>
      </c>
      <c r="M67" s="244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4">
        <v>83.9</v>
      </c>
      <c r="C68" s="244">
        <v>91.2</v>
      </c>
      <c r="D68" s="244">
        <v>100</v>
      </c>
      <c r="E68" s="244">
        <v>96.4</v>
      </c>
      <c r="F68" s="244">
        <v>86.6</v>
      </c>
      <c r="G68" s="244">
        <v>91.1</v>
      </c>
      <c r="H68" s="244">
        <v>92</v>
      </c>
      <c r="I68" s="244">
        <v>92.1</v>
      </c>
      <c r="J68" s="244">
        <v>91.1</v>
      </c>
      <c r="K68" s="244">
        <v>86.7</v>
      </c>
      <c r="L68" s="244">
        <v>86.1</v>
      </c>
      <c r="M68" s="244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4">
        <v>75.1</v>
      </c>
      <c r="C69" s="244">
        <v>82.1</v>
      </c>
      <c r="D69" s="244">
        <v>96.7</v>
      </c>
      <c r="E69" s="244">
        <v>87.7</v>
      </c>
      <c r="F69" s="244">
        <v>86.9</v>
      </c>
      <c r="G69" s="244">
        <v>86.2</v>
      </c>
      <c r="H69" s="244">
        <v>84.7</v>
      </c>
      <c r="I69" s="244">
        <v>81.4</v>
      </c>
      <c r="J69" s="244">
        <v>89</v>
      </c>
      <c r="K69" s="244">
        <v>88.7</v>
      </c>
      <c r="L69" s="244">
        <v>83.3</v>
      </c>
      <c r="M69" s="244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4">
        <v>79.3</v>
      </c>
      <c r="C70" s="244">
        <v>95</v>
      </c>
      <c r="D70" s="244">
        <v>86</v>
      </c>
      <c r="E70" s="244">
        <v>83.8</v>
      </c>
      <c r="F70" s="244">
        <v>75.7</v>
      </c>
      <c r="G70" s="244">
        <v>83.4</v>
      </c>
      <c r="H70" s="244">
        <v>91.3</v>
      </c>
      <c r="I70" s="244">
        <v>86.7</v>
      </c>
      <c r="J70" s="244">
        <v>88.1</v>
      </c>
      <c r="K70" s="244">
        <v>92.3</v>
      </c>
      <c r="L70" s="244">
        <v>88.3</v>
      </c>
      <c r="M70" s="24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50"/>
      <c r="C72" s="250"/>
      <c r="D72" s="250"/>
      <c r="E72" s="250"/>
      <c r="F72" s="250"/>
      <c r="G72" s="254"/>
      <c r="H72" s="250"/>
      <c r="I72" s="250"/>
      <c r="J72" s="250"/>
      <c r="K72" s="250"/>
      <c r="L72" s="250"/>
      <c r="M72" s="250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1" customWidth="1"/>
    <col min="25" max="26" width="7.625" style="0" customWidth="1"/>
  </cols>
  <sheetData>
    <row r="1" spans="1:29" ht="13.5">
      <c r="A1" s="23"/>
      <c r="B1" s="255"/>
      <c r="C1" s="238"/>
      <c r="D1" s="238"/>
      <c r="E1" s="238"/>
      <c r="F1" s="238"/>
      <c r="G1" s="238"/>
      <c r="H1" s="238"/>
      <c r="I1" s="238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8"/>
      <c r="C2" s="238"/>
      <c r="D2" s="238"/>
      <c r="E2" s="238"/>
      <c r="F2" s="238"/>
      <c r="G2" s="238"/>
      <c r="H2" s="238"/>
      <c r="I2" s="238"/>
      <c r="J2" s="1"/>
      <c r="L2" s="64"/>
      <c r="M2" s="256"/>
      <c r="N2" s="64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1"/>
      <c r="AB2" s="1"/>
      <c r="AC2" s="1"/>
    </row>
    <row r="3" spans="1:29" ht="13.5">
      <c r="A3" s="23"/>
      <c r="B3" s="238"/>
      <c r="C3" s="238"/>
      <c r="D3" s="238"/>
      <c r="E3" s="238"/>
      <c r="F3" s="238"/>
      <c r="G3" s="238"/>
      <c r="H3" s="238"/>
      <c r="I3" s="238"/>
      <c r="J3" s="1"/>
      <c r="L3" s="64"/>
      <c r="M3" s="256"/>
      <c r="N3" s="64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1"/>
      <c r="AB3" s="1"/>
      <c r="AC3" s="1"/>
    </row>
    <row r="4" spans="1:29" ht="13.5">
      <c r="A4" s="23"/>
      <c r="B4" s="238"/>
      <c r="C4" s="238"/>
      <c r="D4" s="238"/>
      <c r="E4" s="238"/>
      <c r="F4" s="238"/>
      <c r="G4" s="238"/>
      <c r="H4" s="238"/>
      <c r="I4" s="238"/>
      <c r="J4" s="1"/>
      <c r="L4" s="64"/>
      <c r="M4" s="256"/>
      <c r="N4" s="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1"/>
      <c r="AB4" s="1"/>
      <c r="AC4" s="1"/>
    </row>
    <row r="5" spans="1:29" ht="13.5">
      <c r="A5" s="23"/>
      <c r="B5" s="238"/>
      <c r="C5" s="238"/>
      <c r="D5" s="238"/>
      <c r="E5" s="238"/>
      <c r="F5" s="238"/>
      <c r="G5" s="238"/>
      <c r="H5" s="238"/>
      <c r="I5" s="238"/>
      <c r="J5" s="1"/>
      <c r="L5" s="64"/>
      <c r="M5" s="256"/>
      <c r="N5" s="64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"/>
      <c r="AB5" s="1"/>
      <c r="AC5" s="1"/>
    </row>
    <row r="6" spans="10:29" ht="13.5">
      <c r="J6" s="1"/>
      <c r="L6" s="64"/>
      <c r="M6" s="256"/>
      <c r="N6" s="64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"/>
      <c r="AB6" s="1"/>
      <c r="AC6" s="1"/>
    </row>
    <row r="7" spans="10:23" ht="13.5">
      <c r="J7" s="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3">
        <v>15.5</v>
      </c>
      <c r="C19" s="253">
        <v>17.7</v>
      </c>
      <c r="D19" s="253">
        <v>19.2</v>
      </c>
      <c r="E19" s="253">
        <v>19.4</v>
      </c>
      <c r="F19" s="253">
        <v>18.4</v>
      </c>
      <c r="G19" s="253">
        <v>18.2</v>
      </c>
      <c r="H19" s="253">
        <v>16.7</v>
      </c>
      <c r="I19" s="253">
        <v>17.2</v>
      </c>
      <c r="J19" s="253">
        <v>15.8</v>
      </c>
      <c r="K19" s="253">
        <v>18.6</v>
      </c>
      <c r="L19" s="253">
        <v>16.7</v>
      </c>
      <c r="M19" s="253">
        <v>16.5</v>
      </c>
    </row>
    <row r="20" spans="1:13" ht="10.5" customHeight="1">
      <c r="A20" s="10" t="s">
        <v>211</v>
      </c>
      <c r="B20" s="253">
        <v>15.9</v>
      </c>
      <c r="C20" s="253">
        <v>14.3</v>
      </c>
      <c r="D20" s="253">
        <v>15.2</v>
      </c>
      <c r="E20" s="253">
        <v>18.6</v>
      </c>
      <c r="F20" s="253">
        <v>17.4</v>
      </c>
      <c r="G20" s="253">
        <v>15.7</v>
      </c>
      <c r="H20" s="253">
        <v>15.4</v>
      </c>
      <c r="I20" s="253">
        <v>16</v>
      </c>
      <c r="J20" s="253">
        <v>16.5</v>
      </c>
      <c r="K20" s="253">
        <v>15</v>
      </c>
      <c r="L20" s="253">
        <v>14.9</v>
      </c>
      <c r="M20" s="253">
        <v>16.9</v>
      </c>
    </row>
    <row r="21" spans="1:13" ht="10.5" customHeight="1">
      <c r="A21" s="10" t="s">
        <v>223</v>
      </c>
      <c r="B21" s="253">
        <v>14.7</v>
      </c>
      <c r="C21" s="253">
        <v>15.2</v>
      </c>
      <c r="D21" s="253">
        <v>16.7</v>
      </c>
      <c r="E21" s="253">
        <v>15.9</v>
      </c>
      <c r="F21" s="253">
        <v>16.3</v>
      </c>
      <c r="G21" s="253">
        <v>16.4</v>
      </c>
      <c r="H21" s="253">
        <v>14.7</v>
      </c>
      <c r="I21" s="253">
        <v>16.5</v>
      </c>
      <c r="J21" s="253">
        <v>15.9</v>
      </c>
      <c r="K21" s="253">
        <v>18</v>
      </c>
      <c r="L21" s="253">
        <v>17.3</v>
      </c>
      <c r="M21" s="253">
        <v>15.7</v>
      </c>
    </row>
    <row r="22" spans="1:13" ht="10.5" customHeight="1">
      <c r="A22" s="10" t="s">
        <v>195</v>
      </c>
      <c r="B22" s="253">
        <v>15.3</v>
      </c>
      <c r="C22" s="253">
        <v>16</v>
      </c>
      <c r="D22" s="253">
        <v>17.8</v>
      </c>
      <c r="E22" s="253">
        <v>16.9</v>
      </c>
      <c r="F22" s="253">
        <v>18.4</v>
      </c>
      <c r="G22" s="253">
        <v>17.6</v>
      </c>
      <c r="H22" s="253">
        <v>15.3</v>
      </c>
      <c r="I22" s="253">
        <v>15.4</v>
      </c>
      <c r="J22" s="253">
        <v>16.9</v>
      </c>
      <c r="K22" s="253">
        <v>17.3</v>
      </c>
      <c r="L22" s="253">
        <v>17.1</v>
      </c>
      <c r="M22" s="253">
        <v>17.5</v>
      </c>
    </row>
    <row r="23" spans="1:13" ht="10.5" customHeight="1">
      <c r="A23" s="10" t="s">
        <v>209</v>
      </c>
      <c r="B23" s="253">
        <v>15.8</v>
      </c>
      <c r="C23" s="253">
        <v>15.4</v>
      </c>
      <c r="D23" s="253">
        <v>15</v>
      </c>
      <c r="E23" s="253">
        <v>17.1</v>
      </c>
      <c r="F23" s="253">
        <v>15.4</v>
      </c>
      <c r="G23" s="253">
        <v>15.7</v>
      </c>
      <c r="H23" s="253">
        <v>16.6</v>
      </c>
      <c r="I23" s="253">
        <v>14.1</v>
      </c>
      <c r="J23" s="253">
        <v>15</v>
      </c>
      <c r="K23" s="253">
        <v>16</v>
      </c>
      <c r="L23" s="253">
        <v>14.4</v>
      </c>
      <c r="M23" s="253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3">
        <v>25.3</v>
      </c>
      <c r="C43" s="253">
        <v>26.5</v>
      </c>
      <c r="D43" s="253">
        <v>25.8</v>
      </c>
      <c r="E43" s="253">
        <v>26.4</v>
      </c>
      <c r="F43" s="253">
        <v>28.1</v>
      </c>
      <c r="G43" s="253">
        <v>27.7</v>
      </c>
      <c r="H43" s="253">
        <v>26.5</v>
      </c>
      <c r="I43" s="253">
        <v>27.3</v>
      </c>
      <c r="J43" s="253">
        <v>24.8</v>
      </c>
      <c r="K43" s="253">
        <v>26.9</v>
      </c>
      <c r="L43" s="253">
        <v>26</v>
      </c>
      <c r="M43" s="253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3">
        <v>26.9</v>
      </c>
      <c r="C44" s="253">
        <v>26.5</v>
      </c>
      <c r="D44" s="253">
        <v>23.4</v>
      </c>
      <c r="E44" s="253">
        <v>26.7</v>
      </c>
      <c r="F44" s="253">
        <v>28.9</v>
      </c>
      <c r="G44" s="253">
        <v>26.9</v>
      </c>
      <c r="H44" s="253">
        <v>26.2</v>
      </c>
      <c r="I44" s="253">
        <v>27.1</v>
      </c>
      <c r="J44" s="253">
        <v>27.7</v>
      </c>
      <c r="K44" s="253">
        <v>26.9</v>
      </c>
      <c r="L44" s="253">
        <v>25.5</v>
      </c>
      <c r="M44" s="253">
        <v>26.2</v>
      </c>
      <c r="N44" s="64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3">
        <v>25.9</v>
      </c>
      <c r="C45" s="253">
        <v>26.8</v>
      </c>
      <c r="D45" s="253">
        <v>27.1</v>
      </c>
      <c r="E45" s="253">
        <v>27</v>
      </c>
      <c r="F45" s="253">
        <v>28</v>
      </c>
      <c r="G45" s="253">
        <v>27.8</v>
      </c>
      <c r="H45" s="253">
        <v>26.4</v>
      </c>
      <c r="I45" s="253">
        <v>26.9</v>
      </c>
      <c r="J45" s="253">
        <v>27.1</v>
      </c>
      <c r="K45" s="253">
        <v>27.4</v>
      </c>
      <c r="L45" s="253">
        <v>27.2</v>
      </c>
      <c r="M45" s="253">
        <v>26.8</v>
      </c>
      <c r="N45" s="64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3">
        <v>27.3</v>
      </c>
      <c r="C46" s="253">
        <v>27.4</v>
      </c>
      <c r="D46" s="253">
        <v>27.8</v>
      </c>
      <c r="E46" s="253">
        <v>27.4</v>
      </c>
      <c r="F46" s="253">
        <v>28.1</v>
      </c>
      <c r="G46" s="253">
        <v>28.2</v>
      </c>
      <c r="H46" s="253">
        <v>27.3</v>
      </c>
      <c r="I46" s="253">
        <v>26.7</v>
      </c>
      <c r="J46" s="253">
        <v>27.2</v>
      </c>
      <c r="K46" s="253">
        <v>27</v>
      </c>
      <c r="L46" s="253">
        <v>27.3</v>
      </c>
      <c r="M46" s="253">
        <v>28</v>
      </c>
      <c r="N46" s="64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3">
        <v>29.2</v>
      </c>
      <c r="C47" s="253">
        <v>27.7</v>
      </c>
      <c r="D47" s="253">
        <v>25.7</v>
      </c>
      <c r="E47" s="253">
        <v>25.8</v>
      </c>
      <c r="F47" s="253">
        <v>25.9</v>
      </c>
      <c r="G47" s="253">
        <v>27.1</v>
      </c>
      <c r="H47" s="253">
        <v>26.4</v>
      </c>
      <c r="I47" s="253">
        <v>26.5</v>
      </c>
      <c r="J47" s="253">
        <v>26.6</v>
      </c>
      <c r="K47" s="253">
        <v>26.8</v>
      </c>
      <c r="L47" s="253">
        <v>27.2</v>
      </c>
      <c r="M47" s="253"/>
      <c r="N47" s="64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4">
        <v>61.1</v>
      </c>
      <c r="C71" s="244">
        <v>65.9</v>
      </c>
      <c r="D71" s="244">
        <v>74.7</v>
      </c>
      <c r="E71" s="244">
        <v>73.1</v>
      </c>
      <c r="F71" s="244">
        <v>64.6</v>
      </c>
      <c r="G71" s="244">
        <v>66</v>
      </c>
      <c r="H71" s="244">
        <v>64.1</v>
      </c>
      <c r="I71" s="244">
        <v>62.5</v>
      </c>
      <c r="J71" s="244">
        <v>65.2</v>
      </c>
      <c r="K71" s="244">
        <v>67.9</v>
      </c>
      <c r="L71" s="244">
        <v>64.9</v>
      </c>
      <c r="M71" s="244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4">
        <v>58.4</v>
      </c>
      <c r="C72" s="244">
        <v>54.2</v>
      </c>
      <c r="D72" s="244">
        <v>66.9</v>
      </c>
      <c r="E72" s="244">
        <v>67.7</v>
      </c>
      <c r="F72" s="244">
        <v>58.6</v>
      </c>
      <c r="G72" s="244">
        <v>59.8</v>
      </c>
      <c r="H72" s="244">
        <v>59.2</v>
      </c>
      <c r="I72" s="244">
        <v>58.5</v>
      </c>
      <c r="J72" s="244">
        <v>59.1</v>
      </c>
      <c r="K72" s="244">
        <v>56.2</v>
      </c>
      <c r="L72" s="244">
        <v>59.6</v>
      </c>
      <c r="M72" s="244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4">
        <v>56.9</v>
      </c>
      <c r="C73" s="244">
        <v>55.9</v>
      </c>
      <c r="D73" s="244">
        <v>61.4</v>
      </c>
      <c r="E73" s="244">
        <v>59.1</v>
      </c>
      <c r="F73" s="244">
        <v>57.4</v>
      </c>
      <c r="G73" s="244">
        <v>59</v>
      </c>
      <c r="H73" s="244">
        <v>56.7</v>
      </c>
      <c r="I73" s="244">
        <v>61</v>
      </c>
      <c r="J73" s="244">
        <v>58.2</v>
      </c>
      <c r="K73" s="244">
        <v>65.4</v>
      </c>
      <c r="L73" s="244">
        <v>63.6</v>
      </c>
      <c r="M73" s="244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4">
        <v>55.7</v>
      </c>
      <c r="C74" s="244">
        <v>58.1</v>
      </c>
      <c r="D74" s="244">
        <v>63.8</v>
      </c>
      <c r="E74" s="244">
        <v>61.8</v>
      </c>
      <c r="F74" s="244">
        <v>65.1</v>
      </c>
      <c r="G74" s="244">
        <v>62.4</v>
      </c>
      <c r="H74" s="244">
        <v>56.7</v>
      </c>
      <c r="I74" s="244">
        <v>58</v>
      </c>
      <c r="J74" s="244">
        <v>61.8</v>
      </c>
      <c r="K74" s="244">
        <v>64.1</v>
      </c>
      <c r="L74" s="244">
        <v>62.6</v>
      </c>
      <c r="M74" s="244">
        <v>62.1</v>
      </c>
    </row>
    <row r="75" spans="1:13" ht="10.5" customHeight="1">
      <c r="A75" s="10" t="s">
        <v>209</v>
      </c>
      <c r="B75" s="244">
        <v>53.4</v>
      </c>
      <c r="C75" s="244">
        <v>56.8</v>
      </c>
      <c r="D75" s="244">
        <v>60.1</v>
      </c>
      <c r="E75" s="244">
        <v>66.3</v>
      </c>
      <c r="F75" s="244">
        <v>59.5</v>
      </c>
      <c r="G75" s="244">
        <v>56.9</v>
      </c>
      <c r="H75" s="244">
        <v>63.3</v>
      </c>
      <c r="I75" s="244">
        <v>53.2</v>
      </c>
      <c r="J75" s="244">
        <v>56.2</v>
      </c>
      <c r="K75" s="244">
        <v>59.4</v>
      </c>
      <c r="L75" s="244">
        <v>52.6</v>
      </c>
      <c r="M75" s="244"/>
    </row>
    <row r="76" spans="2:13" ht="9.75" customHeight="1">
      <c r="B76" s="250"/>
      <c r="C76" s="250"/>
      <c r="D76" s="250"/>
      <c r="E76" s="250"/>
      <c r="F76" s="250"/>
      <c r="G76" s="250"/>
      <c r="H76" s="250"/>
      <c r="I76" s="250"/>
      <c r="J76" s="250"/>
      <c r="K76" s="248"/>
      <c r="L76" s="250"/>
      <c r="M76" s="250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6"/>
      <c r="N4" s="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6"/>
      <c r="N5" s="64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6"/>
      <c r="N6" s="64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6"/>
      <c r="N7" s="64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6"/>
      <c r="N8" s="64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1"/>
    </row>
    <row r="10" spans="12:27" ht="9.75" customHeight="1">
      <c r="L10" s="64"/>
      <c r="M10" s="64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1"/>
    </row>
    <row r="11" spans="12:27" ht="9.75" customHeight="1">
      <c r="L11" s="64"/>
      <c r="M11" s="64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1"/>
    </row>
    <row r="12" spans="12:27" ht="9.75" customHeight="1">
      <c r="L12" s="64"/>
      <c r="M12" s="64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1"/>
    </row>
    <row r="13" spans="12:27" ht="9.75" customHeight="1">
      <c r="L13" s="64"/>
      <c r="M13" s="64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6"/>
      <c r="AA15" s="1"/>
    </row>
    <row r="16" spans="12:27" ht="9.75" customHeight="1">
      <c r="L16" s="64"/>
      <c r="M16" s="256"/>
      <c r="AA16" s="1"/>
    </row>
    <row r="17" spans="12:27" ht="9.75" customHeight="1">
      <c r="L17" s="64"/>
      <c r="M17" s="256"/>
      <c r="AA17" s="1"/>
    </row>
    <row r="18" spans="12:27" ht="9.75" customHeight="1">
      <c r="L18" s="64"/>
      <c r="M18" s="256"/>
      <c r="AA18" s="1"/>
    </row>
    <row r="19" spans="12:27" ht="9.75" customHeight="1">
      <c r="L19" s="64"/>
      <c r="M19" s="256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3">
        <v>23.6</v>
      </c>
      <c r="C25" s="253">
        <v>22.3</v>
      </c>
      <c r="D25" s="253">
        <v>28.3</v>
      </c>
      <c r="E25" s="253">
        <v>28.3</v>
      </c>
      <c r="F25" s="253">
        <v>24.1</v>
      </c>
      <c r="G25" s="253">
        <v>26.1</v>
      </c>
      <c r="H25" s="253">
        <v>24.3</v>
      </c>
      <c r="I25" s="253">
        <v>26.1</v>
      </c>
      <c r="J25" s="253">
        <v>23.3</v>
      </c>
      <c r="K25" s="253">
        <v>22.2</v>
      </c>
      <c r="L25" s="253">
        <v>24.7</v>
      </c>
      <c r="M25" s="253">
        <v>24.2</v>
      </c>
      <c r="AA25" s="1"/>
    </row>
    <row r="26" spans="1:27" ht="10.5" customHeight="1">
      <c r="A26" s="10" t="s">
        <v>225</v>
      </c>
      <c r="B26" s="253">
        <v>21.2</v>
      </c>
      <c r="C26" s="253">
        <v>23.6</v>
      </c>
      <c r="D26" s="253">
        <v>23.5</v>
      </c>
      <c r="E26" s="253">
        <v>25.2</v>
      </c>
      <c r="F26" s="253">
        <v>24.6</v>
      </c>
      <c r="G26" s="253">
        <v>28.3</v>
      </c>
      <c r="H26" s="253">
        <v>24.6</v>
      </c>
      <c r="I26" s="253">
        <v>23.4</v>
      </c>
      <c r="J26" s="253">
        <v>22.5</v>
      </c>
      <c r="K26" s="253">
        <v>23.1</v>
      </c>
      <c r="L26" s="253">
        <v>20.9</v>
      </c>
      <c r="M26" s="253">
        <v>20.6</v>
      </c>
      <c r="AA26" s="1"/>
    </row>
    <row r="27" spans="1:27" ht="10.5" customHeight="1">
      <c r="A27" s="10" t="s">
        <v>223</v>
      </c>
      <c r="B27" s="253">
        <v>18.7</v>
      </c>
      <c r="C27" s="253">
        <v>19.2</v>
      </c>
      <c r="D27" s="253">
        <v>23.7</v>
      </c>
      <c r="E27" s="253">
        <v>22.6</v>
      </c>
      <c r="F27" s="253">
        <v>25.9</v>
      </c>
      <c r="G27" s="253">
        <v>24</v>
      </c>
      <c r="H27" s="253">
        <v>23.8</v>
      </c>
      <c r="I27" s="253">
        <v>23</v>
      </c>
      <c r="J27" s="253">
        <v>21.8</v>
      </c>
      <c r="K27" s="253">
        <v>19.6</v>
      </c>
      <c r="L27" s="253">
        <v>19.1</v>
      </c>
      <c r="M27" s="253">
        <v>18.8</v>
      </c>
      <c r="AA27" s="1"/>
    </row>
    <row r="28" spans="1:27" ht="10.5" customHeight="1">
      <c r="A28" s="10" t="s">
        <v>195</v>
      </c>
      <c r="B28" s="253">
        <v>21.2</v>
      </c>
      <c r="C28" s="253">
        <v>18.2</v>
      </c>
      <c r="D28" s="253">
        <v>21.8</v>
      </c>
      <c r="E28" s="253">
        <v>21.3</v>
      </c>
      <c r="F28" s="253">
        <v>21.8</v>
      </c>
      <c r="G28" s="253">
        <v>22.4</v>
      </c>
      <c r="H28" s="253">
        <v>24.4</v>
      </c>
      <c r="I28" s="253">
        <v>20.7</v>
      </c>
      <c r="J28" s="253">
        <v>17.6</v>
      </c>
      <c r="K28" s="253">
        <v>21</v>
      </c>
      <c r="L28" s="253">
        <v>22</v>
      </c>
      <c r="M28" s="253">
        <v>20.3</v>
      </c>
      <c r="AA28" s="1"/>
    </row>
    <row r="29" spans="1:27" ht="10.5" customHeight="1">
      <c r="A29" s="10" t="s">
        <v>209</v>
      </c>
      <c r="B29" s="253">
        <v>18.4</v>
      </c>
      <c r="C29" s="253">
        <v>19.4</v>
      </c>
      <c r="D29" s="253">
        <v>19.4</v>
      </c>
      <c r="E29" s="253">
        <v>24.5</v>
      </c>
      <c r="F29" s="253">
        <v>21</v>
      </c>
      <c r="G29" s="253">
        <v>21.8</v>
      </c>
      <c r="H29" s="253">
        <v>24.5</v>
      </c>
      <c r="I29" s="253">
        <v>18.9</v>
      </c>
      <c r="J29" s="253">
        <v>22</v>
      </c>
      <c r="K29" s="253">
        <v>20.3</v>
      </c>
      <c r="L29" s="253">
        <v>16.3</v>
      </c>
      <c r="M29" s="253"/>
      <c r="AA29" s="1"/>
    </row>
    <row r="30" ht="9.75" customHeight="1">
      <c r="AA30" s="1"/>
    </row>
    <row r="31" spans="14:27" ht="9.75" customHeight="1"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3">
        <v>41.2</v>
      </c>
      <c r="C54" s="253">
        <v>41.2</v>
      </c>
      <c r="D54" s="253">
        <v>42.5</v>
      </c>
      <c r="E54" s="253">
        <v>43.5</v>
      </c>
      <c r="F54" s="253">
        <v>40</v>
      </c>
      <c r="G54" s="253">
        <v>41.2</v>
      </c>
      <c r="H54" s="253">
        <v>38.6</v>
      </c>
      <c r="I54" s="253">
        <v>41.3</v>
      </c>
      <c r="J54" s="253">
        <v>40.3</v>
      </c>
      <c r="K54" s="253">
        <v>39.7</v>
      </c>
      <c r="L54" s="253">
        <v>41.3</v>
      </c>
      <c r="M54" s="253">
        <v>39.7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3">
        <v>42</v>
      </c>
      <c r="C55" s="253">
        <v>43.4</v>
      </c>
      <c r="D55" s="253">
        <v>41</v>
      </c>
      <c r="E55" s="253">
        <v>40.6</v>
      </c>
      <c r="F55" s="253">
        <v>41.4</v>
      </c>
      <c r="G55" s="253">
        <v>43.6</v>
      </c>
      <c r="H55" s="253">
        <v>41.6</v>
      </c>
      <c r="I55" s="253">
        <v>41.2</v>
      </c>
      <c r="J55" s="253">
        <v>40.8</v>
      </c>
      <c r="K55" s="253">
        <v>41.1</v>
      </c>
      <c r="L55" s="253">
        <v>38.8</v>
      </c>
      <c r="M55" s="253">
        <v>37.3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3">
        <v>38.5</v>
      </c>
      <c r="C56" s="253">
        <v>37.5</v>
      </c>
      <c r="D56" s="253">
        <v>37.8</v>
      </c>
      <c r="E56" s="253">
        <v>36.3</v>
      </c>
      <c r="F56" s="253">
        <v>38.6</v>
      </c>
      <c r="G56" s="253">
        <v>38.7</v>
      </c>
      <c r="H56" s="253">
        <v>38.3</v>
      </c>
      <c r="I56" s="253">
        <v>38.3</v>
      </c>
      <c r="J56" s="253">
        <v>37.8</v>
      </c>
      <c r="K56" s="253">
        <v>37.3</v>
      </c>
      <c r="L56" s="253">
        <v>35.4</v>
      </c>
      <c r="M56" s="253">
        <v>32.8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3">
        <v>36.2</v>
      </c>
      <c r="C57" s="253">
        <v>36.5</v>
      </c>
      <c r="D57" s="253">
        <v>36.5</v>
      </c>
      <c r="E57" s="253">
        <v>36.3</v>
      </c>
      <c r="F57" s="253">
        <v>37.5</v>
      </c>
      <c r="G57" s="253">
        <v>37.7</v>
      </c>
      <c r="H57" s="253">
        <v>38.7</v>
      </c>
      <c r="I57" s="253">
        <v>37.1</v>
      </c>
      <c r="J57" s="253">
        <v>34.8</v>
      </c>
      <c r="K57" s="253">
        <v>35.1</v>
      </c>
      <c r="L57" s="253">
        <v>36.2</v>
      </c>
      <c r="M57" s="253">
        <v>35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3">
        <v>34.7</v>
      </c>
      <c r="C58" s="253">
        <v>34.4</v>
      </c>
      <c r="D58" s="253">
        <v>33.5</v>
      </c>
      <c r="E58" s="253">
        <v>36.6</v>
      </c>
      <c r="F58" s="253">
        <v>38</v>
      </c>
      <c r="G58" s="253">
        <v>38.1</v>
      </c>
      <c r="H58" s="253">
        <v>39.3</v>
      </c>
      <c r="I58" s="253">
        <v>38.5</v>
      </c>
      <c r="J58" s="253">
        <v>38.2</v>
      </c>
      <c r="K58" s="253">
        <v>38.6</v>
      </c>
      <c r="L58" s="253">
        <v>37.4</v>
      </c>
      <c r="M58" s="253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7"/>
    </row>
    <row r="66" spans="14:26" ht="9.75" customHeight="1"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4:26" ht="9.75" customHeight="1"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4:26" ht="9.75" customHeight="1"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4:26" ht="9.75" customHeight="1"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4">
        <v>55.9</v>
      </c>
      <c r="C84" s="244">
        <v>54.1</v>
      </c>
      <c r="D84" s="244">
        <v>66.1</v>
      </c>
      <c r="E84" s="244">
        <v>64.6</v>
      </c>
      <c r="F84" s="244">
        <v>61.8</v>
      </c>
      <c r="G84" s="244">
        <v>62.8</v>
      </c>
      <c r="H84" s="244">
        <v>64.1</v>
      </c>
      <c r="I84" s="244">
        <v>62</v>
      </c>
      <c r="J84" s="244">
        <v>58.1</v>
      </c>
      <c r="K84" s="244">
        <v>56.3</v>
      </c>
      <c r="L84" s="244">
        <v>59.1</v>
      </c>
      <c r="M84" s="244">
        <v>61.9</v>
      </c>
    </row>
    <row r="85" spans="1:13" ht="10.5" customHeight="1">
      <c r="A85" s="10" t="s">
        <v>225</v>
      </c>
      <c r="B85" s="244">
        <v>49.2</v>
      </c>
      <c r="C85" s="244">
        <v>53.5</v>
      </c>
      <c r="D85" s="244">
        <v>58.5</v>
      </c>
      <c r="E85" s="244">
        <v>62.2</v>
      </c>
      <c r="F85" s="244">
        <v>59.1</v>
      </c>
      <c r="G85" s="244">
        <v>63.9</v>
      </c>
      <c r="H85" s="244">
        <v>60.1</v>
      </c>
      <c r="I85" s="244">
        <v>57</v>
      </c>
      <c r="J85" s="244">
        <v>55.5</v>
      </c>
      <c r="K85" s="244">
        <v>56</v>
      </c>
      <c r="L85" s="244">
        <v>55.2</v>
      </c>
      <c r="M85" s="244">
        <v>55.9</v>
      </c>
    </row>
    <row r="86" spans="1:13" ht="10.5" customHeight="1">
      <c r="A86" s="10" t="s">
        <v>223</v>
      </c>
      <c r="B86" s="244">
        <v>47.8</v>
      </c>
      <c r="C86" s="244">
        <v>51.7</v>
      </c>
      <c r="D86" s="244">
        <v>62.5</v>
      </c>
      <c r="E86" s="244">
        <v>63.1</v>
      </c>
      <c r="F86" s="244">
        <v>66.1</v>
      </c>
      <c r="G86" s="244">
        <v>62</v>
      </c>
      <c r="H86" s="244">
        <v>62.3</v>
      </c>
      <c r="I86" s="244">
        <v>60</v>
      </c>
      <c r="J86" s="244">
        <v>57.9</v>
      </c>
      <c r="K86" s="244">
        <v>52.7</v>
      </c>
      <c r="L86" s="244">
        <v>55.1</v>
      </c>
      <c r="M86" s="244">
        <v>59</v>
      </c>
    </row>
    <row r="87" spans="1:13" ht="10.5" customHeight="1">
      <c r="A87" s="10" t="s">
        <v>195</v>
      </c>
      <c r="B87" s="244">
        <v>56.4</v>
      </c>
      <c r="C87" s="244">
        <v>49.6</v>
      </c>
      <c r="D87" s="244">
        <v>59.8</v>
      </c>
      <c r="E87" s="244">
        <v>58.8</v>
      </c>
      <c r="F87" s="244">
        <v>57.5</v>
      </c>
      <c r="G87" s="244">
        <v>59.3</v>
      </c>
      <c r="H87" s="244">
        <v>62.6</v>
      </c>
      <c r="I87" s="244">
        <v>56.9</v>
      </c>
      <c r="J87" s="244">
        <v>52.1</v>
      </c>
      <c r="K87" s="244">
        <v>59.6</v>
      </c>
      <c r="L87" s="244">
        <v>60.1</v>
      </c>
      <c r="M87" s="244">
        <v>58.7</v>
      </c>
    </row>
    <row r="88" spans="1:13" ht="10.5" customHeight="1">
      <c r="A88" s="10" t="s">
        <v>209</v>
      </c>
      <c r="B88" s="244">
        <v>53.3</v>
      </c>
      <c r="C88" s="244">
        <v>56.6</v>
      </c>
      <c r="D88" s="244">
        <v>58.4</v>
      </c>
      <c r="E88" s="244">
        <v>65.3</v>
      </c>
      <c r="F88" s="244">
        <v>54.6</v>
      </c>
      <c r="G88" s="244">
        <v>57.2</v>
      </c>
      <c r="H88" s="244">
        <v>61.6</v>
      </c>
      <c r="I88" s="244">
        <v>49.6</v>
      </c>
      <c r="J88" s="244">
        <v>57.6</v>
      </c>
      <c r="K88" s="244">
        <v>52.3</v>
      </c>
      <c r="L88" s="244">
        <v>44.4</v>
      </c>
      <c r="M88" s="24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8">
        <v>51.15</v>
      </c>
      <c r="C25" s="258">
        <v>68.9</v>
      </c>
      <c r="D25" s="258">
        <v>62.27</v>
      </c>
      <c r="E25" s="258">
        <v>88.58</v>
      </c>
      <c r="F25" s="258">
        <v>84.28</v>
      </c>
      <c r="G25" s="258">
        <v>92.26</v>
      </c>
      <c r="H25" s="258">
        <v>94.4</v>
      </c>
      <c r="I25" s="258">
        <v>63.79</v>
      </c>
      <c r="J25" s="258">
        <v>53.5</v>
      </c>
      <c r="K25" s="258">
        <v>55.3</v>
      </c>
      <c r="L25" s="258">
        <v>58.2</v>
      </c>
      <c r="M25" s="258">
        <v>57.6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</row>
    <row r="26" spans="1:29" ht="10.5" customHeight="1">
      <c r="A26" s="10" t="s">
        <v>225</v>
      </c>
      <c r="B26" s="258">
        <v>49.9</v>
      </c>
      <c r="C26" s="258">
        <v>54.11</v>
      </c>
      <c r="D26" s="258">
        <v>67.08</v>
      </c>
      <c r="E26" s="258">
        <v>88</v>
      </c>
      <c r="F26" s="258">
        <v>85.9</v>
      </c>
      <c r="G26" s="258">
        <v>102</v>
      </c>
      <c r="H26" s="258">
        <v>94.1</v>
      </c>
      <c r="I26" s="258">
        <v>60.2</v>
      </c>
      <c r="J26" s="258">
        <v>64.4</v>
      </c>
      <c r="K26" s="258">
        <v>66.3</v>
      </c>
      <c r="L26" s="258">
        <v>54.9</v>
      </c>
      <c r="M26" s="258">
        <v>57.7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</row>
    <row r="27" spans="1:29" ht="10.5" customHeight="1">
      <c r="A27" s="10" t="s">
        <v>223</v>
      </c>
      <c r="B27" s="258">
        <v>54.7</v>
      </c>
      <c r="C27" s="258">
        <v>51.8</v>
      </c>
      <c r="D27" s="258">
        <v>58.3</v>
      </c>
      <c r="E27" s="258">
        <v>73.8</v>
      </c>
      <c r="F27" s="258">
        <v>61.7</v>
      </c>
      <c r="G27" s="258">
        <v>76.3</v>
      </c>
      <c r="H27" s="258">
        <v>56.1</v>
      </c>
      <c r="I27" s="258">
        <v>39.5</v>
      </c>
      <c r="J27" s="258">
        <v>43.6</v>
      </c>
      <c r="K27" s="258">
        <v>50.9</v>
      </c>
      <c r="L27" s="258">
        <v>55.8</v>
      </c>
      <c r="M27" s="258">
        <v>46.8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</row>
    <row r="28" spans="1:29" ht="10.5" customHeight="1">
      <c r="A28" s="10" t="s">
        <v>195</v>
      </c>
      <c r="B28" s="258">
        <v>39.2</v>
      </c>
      <c r="C28" s="258">
        <v>41.6</v>
      </c>
      <c r="D28" s="258">
        <v>49.3</v>
      </c>
      <c r="E28" s="258">
        <v>70.8</v>
      </c>
      <c r="F28" s="258">
        <v>73.4</v>
      </c>
      <c r="G28" s="258">
        <v>75</v>
      </c>
      <c r="H28" s="258">
        <v>62</v>
      </c>
      <c r="I28" s="258">
        <v>37.5</v>
      </c>
      <c r="J28" s="258">
        <v>38.2</v>
      </c>
      <c r="K28" s="258">
        <v>45.6</v>
      </c>
      <c r="L28" s="258">
        <v>43.2</v>
      </c>
      <c r="M28" s="258">
        <v>41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</row>
    <row r="29" spans="1:29" ht="10.5" customHeight="1">
      <c r="A29" s="10" t="s">
        <v>209</v>
      </c>
      <c r="B29" s="258">
        <v>35.6</v>
      </c>
      <c r="C29" s="258">
        <v>51.2</v>
      </c>
      <c r="D29" s="258">
        <v>52.2</v>
      </c>
      <c r="E29" s="258">
        <v>73.5</v>
      </c>
      <c r="F29" s="258">
        <v>71.9</v>
      </c>
      <c r="G29" s="258">
        <v>77.5</v>
      </c>
      <c r="H29" s="258">
        <v>68.4</v>
      </c>
      <c r="I29" s="258">
        <v>45</v>
      </c>
      <c r="J29" s="258">
        <v>36.7</v>
      </c>
      <c r="K29" s="258">
        <v>41.6</v>
      </c>
      <c r="L29" s="258">
        <v>35</v>
      </c>
      <c r="M29" s="258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8">
        <v>49.5</v>
      </c>
      <c r="C54" s="258">
        <v>56.2</v>
      </c>
      <c r="D54" s="258">
        <v>40.2</v>
      </c>
      <c r="E54" s="258">
        <v>48.4</v>
      </c>
      <c r="F54" s="258">
        <v>50.4</v>
      </c>
      <c r="G54" s="258">
        <v>49.3</v>
      </c>
      <c r="H54" s="258">
        <v>42.2</v>
      </c>
      <c r="I54" s="258">
        <v>40.9</v>
      </c>
      <c r="J54" s="258">
        <v>40.2</v>
      </c>
      <c r="K54" s="258">
        <v>42.7</v>
      </c>
      <c r="L54" s="258">
        <v>47.2</v>
      </c>
      <c r="M54" s="258">
        <v>44.3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8">
        <v>45</v>
      </c>
      <c r="C55" s="258">
        <v>47.8</v>
      </c>
      <c r="D55" s="258">
        <v>46.3</v>
      </c>
      <c r="E55" s="258">
        <v>50.3</v>
      </c>
      <c r="F55" s="258">
        <v>50.1</v>
      </c>
      <c r="G55" s="258">
        <v>49.7</v>
      </c>
      <c r="H55" s="258">
        <v>45.6</v>
      </c>
      <c r="I55" s="258">
        <v>42.3</v>
      </c>
      <c r="J55" s="258">
        <v>42.1</v>
      </c>
      <c r="K55" s="258">
        <v>44.9</v>
      </c>
      <c r="L55" s="258">
        <v>47.2</v>
      </c>
      <c r="M55" s="258">
        <v>45.6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8">
        <v>48</v>
      </c>
      <c r="C56" s="258">
        <v>47.1</v>
      </c>
      <c r="D56" s="258">
        <v>45.7</v>
      </c>
      <c r="E56" s="258">
        <v>52.1</v>
      </c>
      <c r="F56" s="258">
        <v>51.4</v>
      </c>
      <c r="G56" s="258">
        <v>51.3</v>
      </c>
      <c r="H56" s="258">
        <v>44.1</v>
      </c>
      <c r="I56" s="258">
        <v>37.6</v>
      </c>
      <c r="J56" s="258">
        <v>34.4</v>
      </c>
      <c r="K56" s="258">
        <v>33.2</v>
      </c>
      <c r="L56" s="258">
        <v>41.8</v>
      </c>
      <c r="M56" s="258">
        <v>38.7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8">
        <v>36.7</v>
      </c>
      <c r="C57" s="258">
        <v>37.2</v>
      </c>
      <c r="D57" s="258">
        <v>34.8</v>
      </c>
      <c r="E57" s="258">
        <v>41.4</v>
      </c>
      <c r="F57" s="258">
        <v>41.9</v>
      </c>
      <c r="G57" s="258">
        <v>40.8</v>
      </c>
      <c r="H57" s="258">
        <v>41.3</v>
      </c>
      <c r="I57" s="258">
        <v>34.9</v>
      </c>
      <c r="J57" s="258">
        <v>34.6</v>
      </c>
      <c r="K57" s="258">
        <v>37</v>
      </c>
      <c r="L57" s="258">
        <v>37.4</v>
      </c>
      <c r="M57" s="258">
        <v>34.1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8">
        <v>34.6</v>
      </c>
      <c r="C58" s="258">
        <v>38.9</v>
      </c>
      <c r="D58" s="258">
        <v>33.8</v>
      </c>
      <c r="E58" s="258">
        <v>39.4</v>
      </c>
      <c r="F58" s="258">
        <v>40.4</v>
      </c>
      <c r="G58" s="258">
        <v>43</v>
      </c>
      <c r="H58" s="258">
        <v>32.5</v>
      </c>
      <c r="I58" s="258">
        <v>31.2</v>
      </c>
      <c r="J58" s="258">
        <v>31.6</v>
      </c>
      <c r="K58" s="258">
        <v>33.2</v>
      </c>
      <c r="L58" s="258">
        <v>35.7</v>
      </c>
      <c r="M58" s="258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>
        <v>126</v>
      </c>
      <c r="L88" s="15">
        <v>97.9</v>
      </c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9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</row>
    <row r="10" spans="1:26" ht="9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</row>
    <row r="11" spans="1:26" ht="9.7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</row>
    <row r="12" spans="1:26" ht="9.7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</row>
    <row r="19" spans="1:26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</row>
    <row r="20" spans="1:26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</row>
    <row r="21" spans="1:26" ht="9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</row>
    <row r="22" spans="1:55" ht="9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3">
        <v>8.993</v>
      </c>
      <c r="C25" s="253">
        <v>10.331</v>
      </c>
      <c r="D25" s="253">
        <v>13.174</v>
      </c>
      <c r="E25" s="253">
        <v>14.234</v>
      </c>
      <c r="F25" s="253">
        <v>13.038</v>
      </c>
      <c r="G25" s="253">
        <v>15.156</v>
      </c>
      <c r="H25" s="253">
        <v>15.007</v>
      </c>
      <c r="I25" s="253">
        <v>13.546</v>
      </c>
      <c r="J25" s="253">
        <v>12.824</v>
      </c>
      <c r="K25" s="253">
        <v>13.59</v>
      </c>
      <c r="L25" s="253">
        <v>12.953</v>
      </c>
      <c r="M25" s="253">
        <v>12.097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3">
        <v>9.502</v>
      </c>
      <c r="C26" s="253">
        <v>11.333</v>
      </c>
      <c r="D26" s="253">
        <v>13.779</v>
      </c>
      <c r="E26" s="253">
        <v>14.1</v>
      </c>
      <c r="F26" s="253">
        <v>15.6</v>
      </c>
      <c r="G26" s="253">
        <v>16.2</v>
      </c>
      <c r="H26" s="253">
        <v>15.5</v>
      </c>
      <c r="I26" s="253">
        <v>12.9</v>
      </c>
      <c r="J26" s="253">
        <v>13</v>
      </c>
      <c r="K26" s="253">
        <v>12.8</v>
      </c>
      <c r="L26" s="253">
        <v>13.9</v>
      </c>
      <c r="M26" s="253">
        <v>11.8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3">
        <v>8.7</v>
      </c>
      <c r="C27" s="253">
        <v>9.7</v>
      </c>
      <c r="D27" s="253">
        <v>12.1</v>
      </c>
      <c r="E27" s="253">
        <v>12.2</v>
      </c>
      <c r="F27" s="253">
        <v>11.3</v>
      </c>
      <c r="G27" s="253">
        <v>12.2</v>
      </c>
      <c r="H27" s="253">
        <v>11.7</v>
      </c>
      <c r="I27" s="253">
        <v>10.2</v>
      </c>
      <c r="J27" s="253">
        <v>11.8</v>
      </c>
      <c r="K27" s="253">
        <v>11</v>
      </c>
      <c r="L27" s="253">
        <v>12.1</v>
      </c>
      <c r="M27" s="253">
        <v>11.7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3">
        <v>9.8</v>
      </c>
      <c r="C28" s="253">
        <v>11.3</v>
      </c>
      <c r="D28" s="253">
        <v>13.8</v>
      </c>
      <c r="E28" s="253">
        <v>13.1</v>
      </c>
      <c r="F28" s="253">
        <v>14.3</v>
      </c>
      <c r="G28" s="253">
        <v>14.1</v>
      </c>
      <c r="H28" s="253">
        <v>12.3</v>
      </c>
      <c r="I28" s="253">
        <v>13</v>
      </c>
      <c r="J28" s="253">
        <v>13.2</v>
      </c>
      <c r="K28" s="253">
        <v>13</v>
      </c>
      <c r="L28" s="253">
        <v>12.4</v>
      </c>
      <c r="M28" s="253">
        <v>12.3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3">
        <v>9.1</v>
      </c>
      <c r="C29" s="253">
        <v>10.5</v>
      </c>
      <c r="D29" s="253">
        <v>13.7</v>
      </c>
      <c r="E29" s="253">
        <v>13.4</v>
      </c>
      <c r="F29" s="253">
        <v>13.6</v>
      </c>
      <c r="G29" s="253">
        <v>13.3</v>
      </c>
      <c r="H29" s="253">
        <v>15.1</v>
      </c>
      <c r="I29" s="253">
        <v>13.4</v>
      </c>
      <c r="J29" s="253">
        <v>13.3</v>
      </c>
      <c r="K29" s="253">
        <v>13.5</v>
      </c>
      <c r="L29" s="253">
        <v>11.8</v>
      </c>
      <c r="M29" s="253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9"/>
    </row>
    <row r="53" spans="1:48" s="250" customFormat="1" ht="10.5" customHeight="1">
      <c r="A53" s="15"/>
      <c r="B53" s="244" t="s">
        <v>124</v>
      </c>
      <c r="C53" s="244" t="s">
        <v>125</v>
      </c>
      <c r="D53" s="244" t="s">
        <v>126</v>
      </c>
      <c r="E53" s="244" t="s">
        <v>127</v>
      </c>
      <c r="F53" s="244" t="s">
        <v>128</v>
      </c>
      <c r="G53" s="244" t="s">
        <v>129</v>
      </c>
      <c r="H53" s="244" t="s">
        <v>130</v>
      </c>
      <c r="I53" s="244" t="s">
        <v>131</v>
      </c>
      <c r="J53" s="244" t="s">
        <v>132</v>
      </c>
      <c r="K53" s="244" t="s">
        <v>133</v>
      </c>
      <c r="L53" s="244" t="s">
        <v>134</v>
      </c>
      <c r="M53" s="244" t="s">
        <v>135</v>
      </c>
      <c r="N53" s="24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</row>
    <row r="54" spans="1:48" s="250" customFormat="1" ht="10.5" customHeight="1">
      <c r="A54" s="10" t="s">
        <v>224</v>
      </c>
      <c r="B54" s="253">
        <v>11.898</v>
      </c>
      <c r="C54" s="253">
        <v>11.8</v>
      </c>
      <c r="D54" s="253">
        <v>12.8</v>
      </c>
      <c r="E54" s="253">
        <v>12.3</v>
      </c>
      <c r="F54" s="253">
        <v>13.4</v>
      </c>
      <c r="G54" s="253">
        <v>13.6</v>
      </c>
      <c r="H54" s="253">
        <v>12.7</v>
      </c>
      <c r="I54" s="253">
        <v>13.4</v>
      </c>
      <c r="J54" s="253">
        <v>12.9</v>
      </c>
      <c r="K54" s="253">
        <v>14.5</v>
      </c>
      <c r="L54" s="253">
        <v>14.8</v>
      </c>
      <c r="M54" s="253">
        <v>13.4</v>
      </c>
      <c r="N54" s="248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</row>
    <row r="55" spans="1:48" s="250" customFormat="1" ht="10.5" customHeight="1">
      <c r="A55" s="10" t="s">
        <v>225</v>
      </c>
      <c r="B55" s="253">
        <v>12.017</v>
      </c>
      <c r="C55" s="253">
        <v>12.349</v>
      </c>
      <c r="D55" s="253">
        <v>13.055</v>
      </c>
      <c r="E55" s="253">
        <v>13</v>
      </c>
      <c r="F55" s="253">
        <v>13.8</v>
      </c>
      <c r="G55" s="253">
        <v>13.5</v>
      </c>
      <c r="H55" s="253">
        <v>13.5</v>
      </c>
      <c r="I55" s="253">
        <v>12.4</v>
      </c>
      <c r="J55" s="253">
        <v>11.8</v>
      </c>
      <c r="K55" s="253">
        <v>12.5</v>
      </c>
      <c r="L55" s="253">
        <v>12.6</v>
      </c>
      <c r="M55" s="253">
        <v>11.6</v>
      </c>
      <c r="N55" s="248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</row>
    <row r="56" spans="1:48" s="250" customFormat="1" ht="10.5" customHeight="1">
      <c r="A56" s="10" t="s">
        <v>223</v>
      </c>
      <c r="B56" s="253">
        <v>11</v>
      </c>
      <c r="C56" s="253">
        <v>11.6</v>
      </c>
      <c r="D56" s="253">
        <v>12</v>
      </c>
      <c r="E56" s="253">
        <v>12</v>
      </c>
      <c r="F56" s="253">
        <v>12.7</v>
      </c>
      <c r="G56" s="253">
        <v>12.6</v>
      </c>
      <c r="H56" s="253">
        <v>11.5</v>
      </c>
      <c r="I56" s="253">
        <v>10.7</v>
      </c>
      <c r="J56" s="253">
        <v>11.1</v>
      </c>
      <c r="K56" s="253">
        <v>11.1</v>
      </c>
      <c r="L56" s="253">
        <v>10.9</v>
      </c>
      <c r="M56" s="253">
        <v>9.9</v>
      </c>
      <c r="N56" s="248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</row>
    <row r="57" spans="1:27" s="250" customFormat="1" ht="10.5" customHeight="1">
      <c r="A57" s="10" t="s">
        <v>195</v>
      </c>
      <c r="B57" s="253">
        <v>10.7</v>
      </c>
      <c r="C57" s="253">
        <v>11.4</v>
      </c>
      <c r="D57" s="253">
        <v>12.2</v>
      </c>
      <c r="E57" s="253">
        <v>12</v>
      </c>
      <c r="F57" s="253">
        <v>13</v>
      </c>
      <c r="G57" s="253">
        <v>13.2</v>
      </c>
      <c r="H57" s="253">
        <v>12.8</v>
      </c>
      <c r="I57" s="253">
        <v>11.9</v>
      </c>
      <c r="J57" s="253">
        <v>11.8</v>
      </c>
      <c r="K57" s="253">
        <v>12.1</v>
      </c>
      <c r="L57" s="253">
        <v>11.8</v>
      </c>
      <c r="M57" s="253">
        <v>11.5</v>
      </c>
      <c r="N57" s="248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48"/>
    </row>
    <row r="58" spans="1:27" s="250" customFormat="1" ht="10.5" customHeight="1">
      <c r="A58" s="10" t="s">
        <v>209</v>
      </c>
      <c r="B58" s="253">
        <v>11.4</v>
      </c>
      <c r="C58" s="253">
        <v>11.1</v>
      </c>
      <c r="D58" s="253">
        <v>12.3</v>
      </c>
      <c r="E58" s="253">
        <v>12.2</v>
      </c>
      <c r="F58" s="253">
        <v>12.9</v>
      </c>
      <c r="G58" s="253">
        <v>13.1</v>
      </c>
      <c r="H58" s="253">
        <v>13.2</v>
      </c>
      <c r="I58" s="253">
        <v>13.4</v>
      </c>
      <c r="J58" s="253">
        <v>13.6</v>
      </c>
      <c r="K58" s="253">
        <v>13.5</v>
      </c>
      <c r="L58" s="253">
        <v>13.2</v>
      </c>
      <c r="M58" s="253"/>
      <c r="N58" s="248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48"/>
    </row>
    <row r="59" spans="1:27" ht="9.75" customHeight="1">
      <c r="A59" s="25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1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0" customFormat="1" ht="10.5" customHeight="1">
      <c r="A83" s="15"/>
      <c r="B83" s="244" t="s">
        <v>124</v>
      </c>
      <c r="C83" s="244" t="s">
        <v>125</v>
      </c>
      <c r="D83" s="244" t="s">
        <v>126</v>
      </c>
      <c r="E83" s="244" t="s">
        <v>127</v>
      </c>
      <c r="F83" s="244" t="s">
        <v>128</v>
      </c>
      <c r="G83" s="244" t="s">
        <v>129</v>
      </c>
      <c r="H83" s="244" t="s">
        <v>130</v>
      </c>
      <c r="I83" s="244" t="s">
        <v>131</v>
      </c>
      <c r="J83" s="244" t="s">
        <v>132</v>
      </c>
      <c r="K83" s="244" t="s">
        <v>133</v>
      </c>
      <c r="L83" s="244" t="s">
        <v>134</v>
      </c>
      <c r="M83" s="244" t="s">
        <v>135</v>
      </c>
      <c r="N83" s="24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</row>
    <row r="84" spans="1:26" s="250" customFormat="1" ht="10.5" customHeight="1">
      <c r="A84" s="10" t="s">
        <v>224</v>
      </c>
      <c r="B84" s="246">
        <v>75.5</v>
      </c>
      <c r="C84" s="246">
        <v>87.8</v>
      </c>
      <c r="D84" s="246">
        <v>103.4</v>
      </c>
      <c r="E84" s="246">
        <v>115.7</v>
      </c>
      <c r="F84" s="246">
        <v>97.3</v>
      </c>
      <c r="G84" s="246">
        <v>111.7</v>
      </c>
      <c r="H84" s="246">
        <v>117.9</v>
      </c>
      <c r="I84" s="246">
        <v>100.9</v>
      </c>
      <c r="J84" s="246">
        <v>99.1</v>
      </c>
      <c r="K84" s="246">
        <v>93.5</v>
      </c>
      <c r="L84" s="246">
        <v>87.5</v>
      </c>
      <c r="M84" s="246">
        <v>91</v>
      </c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:26" s="250" customFormat="1" ht="10.5" customHeight="1">
      <c r="A85" s="10" t="s">
        <v>225</v>
      </c>
      <c r="B85" s="246">
        <v>80.2</v>
      </c>
      <c r="C85" s="246">
        <v>91.7</v>
      </c>
      <c r="D85" s="246">
        <v>105.7</v>
      </c>
      <c r="E85" s="246">
        <v>109.1</v>
      </c>
      <c r="F85" s="246">
        <v>113.3</v>
      </c>
      <c r="G85" s="246">
        <v>119.8</v>
      </c>
      <c r="H85" s="246">
        <v>115</v>
      </c>
      <c r="I85" s="246">
        <v>104.6</v>
      </c>
      <c r="J85" s="246">
        <v>109.5</v>
      </c>
      <c r="K85" s="246">
        <v>102.3</v>
      </c>
      <c r="L85" s="246">
        <v>110.6</v>
      </c>
      <c r="M85" s="246">
        <v>101.7</v>
      </c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:26" s="250" customFormat="1" ht="10.5" customHeight="1">
      <c r="A86" s="10" t="s">
        <v>223</v>
      </c>
      <c r="B86" s="246">
        <v>79.1</v>
      </c>
      <c r="C86" s="246">
        <v>83.6</v>
      </c>
      <c r="D86" s="246">
        <v>100.7</v>
      </c>
      <c r="E86" s="246">
        <v>101.4</v>
      </c>
      <c r="F86" s="246">
        <v>89.1</v>
      </c>
      <c r="G86" s="246">
        <v>96.9</v>
      </c>
      <c r="H86" s="246">
        <v>101.8</v>
      </c>
      <c r="I86" s="246">
        <v>95.6</v>
      </c>
      <c r="J86" s="246">
        <v>106.4</v>
      </c>
      <c r="K86" s="246">
        <v>99.4</v>
      </c>
      <c r="L86" s="246">
        <v>111.7</v>
      </c>
      <c r="M86" s="246">
        <v>117.1</v>
      </c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</row>
    <row r="87" spans="1:26" s="250" customFormat="1" ht="10.5" customHeight="1">
      <c r="A87" s="10" t="s">
        <v>195</v>
      </c>
      <c r="B87" s="246">
        <v>90.7</v>
      </c>
      <c r="C87" s="246">
        <v>98.4</v>
      </c>
      <c r="D87" s="246">
        <v>113.3</v>
      </c>
      <c r="E87" s="246">
        <v>108.9</v>
      </c>
      <c r="F87" s="246">
        <v>110.8</v>
      </c>
      <c r="G87" s="246">
        <v>107.2</v>
      </c>
      <c r="H87" s="246">
        <v>96.5</v>
      </c>
      <c r="I87" s="246">
        <v>108.5</v>
      </c>
      <c r="J87" s="246">
        <v>111.9</v>
      </c>
      <c r="K87" s="246">
        <v>107</v>
      </c>
      <c r="L87" s="246">
        <v>105.6</v>
      </c>
      <c r="M87" s="246">
        <v>107.1</v>
      </c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:26" s="250" customFormat="1" ht="10.5" customHeight="1">
      <c r="A88" s="10" t="s">
        <v>209</v>
      </c>
      <c r="B88" s="246">
        <v>79.6</v>
      </c>
      <c r="C88" s="246">
        <v>94</v>
      </c>
      <c r="D88" s="246">
        <v>112.1</v>
      </c>
      <c r="E88" s="246">
        <v>110.4</v>
      </c>
      <c r="F88" s="246">
        <v>105.4</v>
      </c>
      <c r="G88" s="246">
        <v>101.3</v>
      </c>
      <c r="H88" s="246">
        <v>114.2</v>
      </c>
      <c r="I88" s="246">
        <v>99.8</v>
      </c>
      <c r="J88" s="246">
        <v>97.3</v>
      </c>
      <c r="K88" s="246">
        <v>100.4</v>
      </c>
      <c r="L88" s="246">
        <v>89.5</v>
      </c>
      <c r="M88" s="246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ht="9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ht="9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13" ht="9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1:13" ht="9.7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</row>
    <row r="14" spans="14:15" ht="9.75" customHeight="1">
      <c r="N14" s="261"/>
      <c r="O14" s="261"/>
    </row>
    <row r="17" ht="9.75" customHeight="1">
      <c r="O17" s="261"/>
    </row>
    <row r="18" spans="1:13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4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61"/>
    </row>
    <row r="21" spans="1:14" ht="9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61"/>
    </row>
    <row r="22" spans="1:48" ht="9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3">
        <v>9.22</v>
      </c>
      <c r="C25" s="253">
        <v>12.22</v>
      </c>
      <c r="D25" s="253">
        <v>12.05</v>
      </c>
      <c r="E25" s="253">
        <v>10.76</v>
      </c>
      <c r="F25" s="253">
        <v>11.23</v>
      </c>
      <c r="G25" s="253">
        <v>11.04</v>
      </c>
      <c r="H25" s="253">
        <v>11.73</v>
      </c>
      <c r="I25" s="253">
        <v>10.24</v>
      </c>
      <c r="J25" s="253">
        <v>10.88</v>
      </c>
      <c r="K25" s="253">
        <v>13.39</v>
      </c>
      <c r="L25" s="253">
        <v>14.22</v>
      </c>
      <c r="M25" s="253">
        <v>13.48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3">
        <v>12.14</v>
      </c>
      <c r="C26" s="253">
        <v>12.1</v>
      </c>
      <c r="D26" s="253">
        <v>13.79</v>
      </c>
      <c r="E26" s="253">
        <v>15.4</v>
      </c>
      <c r="F26" s="253">
        <v>13.5</v>
      </c>
      <c r="G26" s="253">
        <v>16.1</v>
      </c>
      <c r="H26" s="253">
        <v>14.4</v>
      </c>
      <c r="I26" s="253">
        <v>11.8</v>
      </c>
      <c r="J26" s="253">
        <v>14.6</v>
      </c>
      <c r="K26" s="253">
        <v>14.5</v>
      </c>
      <c r="L26" s="253">
        <v>15</v>
      </c>
      <c r="M26" s="253">
        <v>14.4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3">
        <v>12.6</v>
      </c>
      <c r="C27" s="253">
        <v>13.2</v>
      </c>
      <c r="D27" s="253">
        <v>15</v>
      </c>
      <c r="E27" s="253">
        <v>14</v>
      </c>
      <c r="F27" s="253">
        <v>14.4</v>
      </c>
      <c r="G27" s="253">
        <v>16.1</v>
      </c>
      <c r="H27" s="253">
        <v>15.2</v>
      </c>
      <c r="I27" s="253">
        <v>13.9</v>
      </c>
      <c r="J27" s="253">
        <v>14.5</v>
      </c>
      <c r="K27" s="253">
        <v>15.5</v>
      </c>
      <c r="L27" s="253">
        <v>14.8</v>
      </c>
      <c r="M27" s="253">
        <v>16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3">
        <v>13.2</v>
      </c>
      <c r="C28" s="253">
        <v>15.3</v>
      </c>
      <c r="D28" s="253">
        <v>16.6</v>
      </c>
      <c r="E28" s="253">
        <v>16.7</v>
      </c>
      <c r="F28" s="253">
        <v>16.6</v>
      </c>
      <c r="G28" s="253">
        <v>16.9</v>
      </c>
      <c r="H28" s="253">
        <v>18.2</v>
      </c>
      <c r="I28" s="253">
        <v>14.4</v>
      </c>
      <c r="J28" s="253">
        <v>15.8</v>
      </c>
      <c r="K28" s="253">
        <v>19.3</v>
      </c>
      <c r="L28" s="253">
        <v>19.5</v>
      </c>
      <c r="M28" s="253">
        <v>15.9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3">
        <v>15.2</v>
      </c>
      <c r="C29" s="253">
        <v>15.3</v>
      </c>
      <c r="D29" s="253">
        <v>16.6</v>
      </c>
      <c r="E29" s="253">
        <v>16.4</v>
      </c>
      <c r="F29" s="253">
        <v>14.4</v>
      </c>
      <c r="G29" s="253">
        <v>15.1</v>
      </c>
      <c r="H29" s="253">
        <v>15.1</v>
      </c>
      <c r="I29" s="253">
        <v>13.4</v>
      </c>
      <c r="J29" s="253">
        <v>20.8</v>
      </c>
      <c r="K29" s="253">
        <v>25.2</v>
      </c>
      <c r="L29" s="253">
        <v>24.7</v>
      </c>
      <c r="M29" s="253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1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3">
        <v>18.8</v>
      </c>
      <c r="C54" s="253">
        <v>22.3</v>
      </c>
      <c r="D54" s="253">
        <v>21.9</v>
      </c>
      <c r="E54" s="253">
        <v>18.9</v>
      </c>
      <c r="F54" s="253">
        <v>20.2</v>
      </c>
      <c r="G54" s="253">
        <v>20.3</v>
      </c>
      <c r="H54" s="253">
        <v>20.1</v>
      </c>
      <c r="I54" s="253">
        <v>20</v>
      </c>
      <c r="J54" s="253">
        <v>19.9</v>
      </c>
      <c r="K54" s="253">
        <v>21.1</v>
      </c>
      <c r="L54" s="253">
        <v>21.7</v>
      </c>
      <c r="M54" s="253">
        <v>20.7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3">
        <v>20.8</v>
      </c>
      <c r="C55" s="253">
        <v>21</v>
      </c>
      <c r="D55" s="253">
        <v>20</v>
      </c>
      <c r="E55" s="253">
        <v>21.4</v>
      </c>
      <c r="F55" s="253">
        <v>22.3</v>
      </c>
      <c r="G55" s="253">
        <v>23</v>
      </c>
      <c r="H55" s="253">
        <v>21.7</v>
      </c>
      <c r="I55" s="253">
        <v>19.7</v>
      </c>
      <c r="J55" s="253">
        <v>20.4</v>
      </c>
      <c r="K55" s="253">
        <v>20.8</v>
      </c>
      <c r="L55" s="253">
        <v>21.3</v>
      </c>
      <c r="M55" s="253">
        <v>20.3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3">
        <v>21.1</v>
      </c>
      <c r="C56" s="253">
        <v>21.7</v>
      </c>
      <c r="D56" s="253">
        <v>20.3</v>
      </c>
      <c r="E56" s="253">
        <v>20.5</v>
      </c>
      <c r="F56" s="253">
        <v>21.1</v>
      </c>
      <c r="G56" s="253">
        <v>21.5</v>
      </c>
      <c r="H56" s="253">
        <v>21</v>
      </c>
      <c r="I56" s="253">
        <v>21</v>
      </c>
      <c r="J56" s="253">
        <v>20.9</v>
      </c>
      <c r="K56" s="253">
        <v>21.5</v>
      </c>
      <c r="L56" s="253">
        <v>21.2</v>
      </c>
      <c r="M56" s="253">
        <v>20.9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3">
        <v>21.6</v>
      </c>
      <c r="C57" s="253">
        <v>21.5</v>
      </c>
      <c r="D57" s="253">
        <v>20.6</v>
      </c>
      <c r="E57" s="253">
        <v>21.7</v>
      </c>
      <c r="F57" s="253">
        <v>21</v>
      </c>
      <c r="G57" s="253">
        <v>22</v>
      </c>
      <c r="H57" s="253">
        <v>23.4</v>
      </c>
      <c r="I57" s="253">
        <v>20.3</v>
      </c>
      <c r="J57" s="253">
        <v>20.6</v>
      </c>
      <c r="K57" s="253">
        <v>22.4</v>
      </c>
      <c r="L57" s="253">
        <v>23.8</v>
      </c>
      <c r="M57" s="253">
        <v>22.3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3">
        <v>22.9</v>
      </c>
      <c r="C58" s="253">
        <v>23.8</v>
      </c>
      <c r="D58" s="253">
        <v>24.6</v>
      </c>
      <c r="E58" s="253">
        <v>26.1</v>
      </c>
      <c r="F58" s="253">
        <v>26.8</v>
      </c>
      <c r="G58" s="253">
        <v>27.4</v>
      </c>
      <c r="H58" s="253">
        <v>26.2</v>
      </c>
      <c r="I58" s="253">
        <v>25.4</v>
      </c>
      <c r="J58" s="253">
        <v>27.1</v>
      </c>
      <c r="K58" s="253">
        <v>27.7</v>
      </c>
      <c r="L58" s="253">
        <v>28.5</v>
      </c>
      <c r="M58" s="253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4">
        <v>48.8</v>
      </c>
      <c r="C84" s="244">
        <v>47.7</v>
      </c>
      <c r="D84" s="244">
        <v>54.8</v>
      </c>
      <c r="E84" s="244">
        <v>53.1</v>
      </c>
      <c r="F84" s="244">
        <v>54.2</v>
      </c>
      <c r="G84" s="244">
        <v>54.3</v>
      </c>
      <c r="H84" s="244">
        <v>58.7</v>
      </c>
      <c r="I84" s="244">
        <v>58.7</v>
      </c>
      <c r="J84" s="244">
        <v>58.7</v>
      </c>
      <c r="K84" s="244">
        <v>62.2</v>
      </c>
      <c r="L84" s="244">
        <v>65.3</v>
      </c>
      <c r="M84" s="244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4">
        <v>58.2</v>
      </c>
      <c r="C85" s="244">
        <v>57.6</v>
      </c>
      <c r="D85" s="244">
        <v>69.8</v>
      </c>
      <c r="E85" s="244">
        <v>70.8</v>
      </c>
      <c r="F85" s="244">
        <v>60.1</v>
      </c>
      <c r="G85" s="244">
        <v>69.3</v>
      </c>
      <c r="H85" s="244">
        <v>67.3</v>
      </c>
      <c r="I85" s="244">
        <v>62</v>
      </c>
      <c r="J85" s="244">
        <v>70.9</v>
      </c>
      <c r="K85" s="244">
        <v>69.5</v>
      </c>
      <c r="L85" s="244">
        <v>70</v>
      </c>
      <c r="M85" s="244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4">
        <v>58.9</v>
      </c>
      <c r="C86" s="244">
        <v>60.2</v>
      </c>
      <c r="D86" s="244">
        <v>74.4</v>
      </c>
      <c r="E86" s="244">
        <v>68.2</v>
      </c>
      <c r="F86" s="244">
        <v>67.6</v>
      </c>
      <c r="G86" s="244">
        <v>74.5</v>
      </c>
      <c r="H86" s="244">
        <v>73</v>
      </c>
      <c r="I86" s="244">
        <v>66.4</v>
      </c>
      <c r="J86" s="244">
        <v>69.5</v>
      </c>
      <c r="K86" s="244">
        <v>71.6</v>
      </c>
      <c r="L86" s="244">
        <v>69.7</v>
      </c>
      <c r="M86" s="244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4">
        <v>60.5</v>
      </c>
      <c r="C87" s="244">
        <v>71.2</v>
      </c>
      <c r="D87" s="244">
        <v>80.9</v>
      </c>
      <c r="E87" s="244">
        <v>76.2</v>
      </c>
      <c r="F87" s="244">
        <v>79.7</v>
      </c>
      <c r="G87" s="244">
        <v>76.6</v>
      </c>
      <c r="H87" s="244">
        <v>77.5</v>
      </c>
      <c r="I87" s="244">
        <v>72.8</v>
      </c>
      <c r="J87" s="244">
        <v>76.1</v>
      </c>
      <c r="K87" s="244">
        <v>85.6</v>
      </c>
      <c r="L87" s="244">
        <v>81.3</v>
      </c>
      <c r="M87" s="244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4">
        <v>66.1</v>
      </c>
      <c r="C88" s="244">
        <v>63.9</v>
      </c>
      <c r="D88" s="244">
        <v>66.9</v>
      </c>
      <c r="E88" s="244">
        <v>61.9</v>
      </c>
      <c r="F88" s="244">
        <v>53.1</v>
      </c>
      <c r="G88" s="244">
        <v>54.6</v>
      </c>
      <c r="H88" s="244">
        <v>58.5</v>
      </c>
      <c r="I88" s="244">
        <v>53.5</v>
      </c>
      <c r="J88" s="244">
        <v>75.9</v>
      </c>
      <c r="K88" s="244">
        <v>90.8</v>
      </c>
      <c r="L88" s="244">
        <v>86.5</v>
      </c>
      <c r="M88" s="24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190</v>
      </c>
      <c r="F1" s="239"/>
      <c r="G1" s="239"/>
      <c r="H1" s="239"/>
    </row>
    <row r="2" ht="13.5">
      <c r="A2" s="441"/>
    </row>
    <row r="3" spans="1:3" ht="17.25">
      <c r="A3" s="441"/>
      <c r="C3" s="239"/>
    </row>
    <row r="4" spans="1:13" ht="17.25">
      <c r="A4" s="441"/>
      <c r="J4" s="239"/>
      <c r="K4" s="239"/>
      <c r="L4" s="239"/>
      <c r="M4" s="239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40" t="s">
        <v>136</v>
      </c>
      <c r="D35" s="240" t="s">
        <v>137</v>
      </c>
      <c r="E35" s="240" t="s">
        <v>138</v>
      </c>
      <c r="F35" s="240" t="s">
        <v>139</v>
      </c>
      <c r="G35" s="240" t="s">
        <v>192</v>
      </c>
      <c r="H35" s="240" t="s">
        <v>191</v>
      </c>
      <c r="I35" s="240" t="s">
        <v>140</v>
      </c>
      <c r="J35" s="240" t="s">
        <v>193</v>
      </c>
      <c r="K35" s="240" t="s">
        <v>144</v>
      </c>
      <c r="L35" s="240" t="s">
        <v>195</v>
      </c>
      <c r="M35" s="11" t="s">
        <v>233</v>
      </c>
      <c r="N35" s="63"/>
      <c r="O35" s="241"/>
    </row>
    <row r="36" spans="1:15" ht="25.5" customHeight="1">
      <c r="A36" s="441"/>
      <c r="B36" s="424" t="s">
        <v>227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115.9</v>
      </c>
      <c r="N36" s="1"/>
      <c r="O36" s="1"/>
    </row>
    <row r="37" spans="1:15" ht="25.5" customHeight="1">
      <c r="A37" s="441"/>
      <c r="B37" s="423" t="s">
        <v>228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212.6</v>
      </c>
      <c r="N37" s="1"/>
      <c r="O37" s="1"/>
    </row>
    <row r="38" spans="1:13" ht="24.75" customHeight="1">
      <c r="A38" s="441"/>
      <c r="B38" s="374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181355</v>
      </c>
      <c r="K2" s="7" t="s">
        <v>11</v>
      </c>
      <c r="L2" s="6">
        <f aca="true" t="shared" si="0" ref="L2:L7">SUM(J2)</f>
        <v>181355</v>
      </c>
      <c r="M2" s="6">
        <v>126287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227283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253251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58891</v>
      </c>
    </row>
    <row r="6" spans="10:13" ht="13.5">
      <c r="J6" s="6">
        <v>373384</v>
      </c>
      <c r="K6" s="5" t="s">
        <v>15</v>
      </c>
      <c r="L6" s="6">
        <f t="shared" si="0"/>
        <v>373384</v>
      </c>
      <c r="M6" s="6">
        <v>272123</v>
      </c>
    </row>
    <row r="7" spans="10:13" ht="13.5">
      <c r="J7" s="6">
        <v>669447</v>
      </c>
      <c r="K7" s="5" t="s">
        <v>16</v>
      </c>
      <c r="L7" s="6">
        <f t="shared" si="0"/>
        <v>669447</v>
      </c>
      <c r="M7" s="6">
        <v>433836</v>
      </c>
    </row>
    <row r="8" spans="10:13" ht="13.5">
      <c r="J8" s="6">
        <f>SUM(J2:J7)</f>
        <v>2125640</v>
      </c>
      <c r="K8" s="5" t="s">
        <v>9</v>
      </c>
      <c r="L8" s="67">
        <f>SUM(L2:L7)</f>
        <v>2125640</v>
      </c>
      <c r="M8" s="6">
        <f>SUM(M2:M7)</f>
        <v>1371671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126287</v>
      </c>
      <c r="M11" s="6">
        <f>SUM(N11-L11)</f>
        <v>55068</v>
      </c>
      <c r="N11" s="6">
        <f>SUM(L2)</f>
        <v>181355</v>
      </c>
    </row>
    <row r="12" spans="11:14" ht="13.5">
      <c r="K12" s="5" t="s">
        <v>12</v>
      </c>
      <c r="L12" s="6">
        <f t="shared" si="1"/>
        <v>227283</v>
      </c>
      <c r="M12" s="6">
        <f aca="true" t="shared" si="2" ref="M12:M17">SUM(N12-L12)</f>
        <v>139212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253251</v>
      </c>
      <c r="M13" s="6">
        <f t="shared" si="2"/>
        <v>185538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58891</v>
      </c>
      <c r="M14" s="6">
        <f t="shared" si="2"/>
        <v>37279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272123</v>
      </c>
      <c r="M15" s="6">
        <f t="shared" si="2"/>
        <v>101261</v>
      </c>
      <c r="N15" s="6">
        <f t="shared" si="3"/>
        <v>373384</v>
      </c>
    </row>
    <row r="16" spans="11:14" ht="13.5">
      <c r="K16" s="5" t="s">
        <v>16</v>
      </c>
      <c r="L16" s="6">
        <f t="shared" si="1"/>
        <v>433836</v>
      </c>
      <c r="M16" s="6">
        <f t="shared" si="2"/>
        <v>235611</v>
      </c>
      <c r="N16" s="6">
        <f t="shared" si="3"/>
        <v>669447</v>
      </c>
    </row>
    <row r="17" spans="11:14" ht="13.5">
      <c r="K17" s="5" t="s">
        <v>9</v>
      </c>
      <c r="L17" s="6">
        <f>SUM(L11:L16)</f>
        <v>1371671</v>
      </c>
      <c r="M17" s="6">
        <f t="shared" si="2"/>
        <v>753969</v>
      </c>
      <c r="N17" s="6">
        <f t="shared" si="3"/>
        <v>2125640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53" t="s">
        <v>17</v>
      </c>
      <c r="D56" s="454"/>
      <c r="E56" s="453" t="s">
        <v>65</v>
      </c>
      <c r="F56" s="454"/>
      <c r="G56" s="457" t="s">
        <v>64</v>
      </c>
      <c r="H56" s="453" t="s">
        <v>66</v>
      </c>
      <c r="I56" s="454"/>
    </row>
    <row r="57" spans="1:9" ht="14.25">
      <c r="A57" s="51" t="s">
        <v>71</v>
      </c>
      <c r="B57" s="52"/>
      <c r="C57" s="455"/>
      <c r="D57" s="456"/>
      <c r="E57" s="455"/>
      <c r="F57" s="456"/>
      <c r="G57" s="458"/>
      <c r="H57" s="455"/>
      <c r="I57" s="456"/>
    </row>
    <row r="58" spans="1:9" ht="19.5" customHeight="1">
      <c r="A58" s="56" t="s">
        <v>95</v>
      </c>
      <c r="B58" s="53"/>
      <c r="C58" s="450" t="s">
        <v>198</v>
      </c>
      <c r="D58" s="449"/>
      <c r="E58" s="451" t="s">
        <v>234</v>
      </c>
      <c r="F58" s="449"/>
      <c r="G58" s="126">
        <v>17.8</v>
      </c>
      <c r="H58" s="54"/>
      <c r="I58" s="55"/>
    </row>
    <row r="59" spans="1:9" ht="19.5" customHeight="1">
      <c r="A59" s="56" t="s">
        <v>67</v>
      </c>
      <c r="B59" s="53"/>
      <c r="C59" s="448" t="s">
        <v>69</v>
      </c>
      <c r="D59" s="449"/>
      <c r="E59" s="451" t="s">
        <v>235</v>
      </c>
      <c r="F59" s="449"/>
      <c r="G59" s="132">
        <v>44.4</v>
      </c>
      <c r="H59" s="54"/>
      <c r="I59" s="55"/>
    </row>
    <row r="60" spans="1:9" ht="19.5" customHeight="1">
      <c r="A60" s="56" t="s">
        <v>68</v>
      </c>
      <c r="B60" s="53"/>
      <c r="C60" s="451" t="s">
        <v>178</v>
      </c>
      <c r="D60" s="452"/>
      <c r="E60" s="448" t="s">
        <v>236</v>
      </c>
      <c r="F60" s="449"/>
      <c r="G60" s="126">
        <v>62.9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2"/>
    </row>
    <row r="3" spans="1:2" ht="9.75" customHeight="1">
      <c r="A3" s="36"/>
      <c r="B3" s="36"/>
    </row>
    <row r="4" spans="10:13" ht="9.75" customHeight="1">
      <c r="J4" s="239"/>
      <c r="K4" s="3"/>
      <c r="L4" s="3"/>
      <c r="M4" s="125"/>
    </row>
    <row r="20" ht="9.75" customHeight="1">
      <c r="AI20" s="243"/>
    </row>
    <row r="25" spans="1:35" s="243" customFormat="1" ht="9.75" customHeight="1">
      <c r="A25" s="244"/>
      <c r="B25" s="244" t="s">
        <v>124</v>
      </c>
      <c r="C25" s="244" t="s">
        <v>125</v>
      </c>
      <c r="D25" s="244" t="s">
        <v>126</v>
      </c>
      <c r="E25" s="244" t="s">
        <v>127</v>
      </c>
      <c r="F25" s="244" t="s">
        <v>128</v>
      </c>
      <c r="G25" s="244" t="s">
        <v>129</v>
      </c>
      <c r="H25" s="244" t="s">
        <v>130</v>
      </c>
      <c r="I25" s="244" t="s">
        <v>131</v>
      </c>
      <c r="J25" s="244" t="s">
        <v>132</v>
      </c>
      <c r="K25" s="244" t="s">
        <v>133</v>
      </c>
      <c r="L25" s="244" t="s">
        <v>134</v>
      </c>
      <c r="M25" s="244" t="s">
        <v>135</v>
      </c>
      <c r="AI25"/>
    </row>
    <row r="26" spans="1:13" ht="9.75" customHeight="1">
      <c r="A26" s="10" t="s">
        <v>210</v>
      </c>
      <c r="B26" s="244">
        <v>71.7</v>
      </c>
      <c r="C26" s="244">
        <v>74.6</v>
      </c>
      <c r="D26" s="244">
        <v>84.6</v>
      </c>
      <c r="E26" s="244">
        <v>88.4</v>
      </c>
      <c r="F26" s="244">
        <v>82.6</v>
      </c>
      <c r="G26" s="244">
        <v>87.5</v>
      </c>
      <c r="H26" s="244">
        <v>85.2</v>
      </c>
      <c r="I26" s="244">
        <v>81.2</v>
      </c>
      <c r="J26" s="244">
        <v>75.8</v>
      </c>
      <c r="K26" s="244">
        <v>81</v>
      </c>
      <c r="L26" s="244">
        <v>81.8</v>
      </c>
      <c r="M26" s="244">
        <v>78.8</v>
      </c>
    </row>
    <row r="27" spans="1:13" ht="9.75" customHeight="1">
      <c r="A27" s="10" t="s">
        <v>211</v>
      </c>
      <c r="B27" s="244">
        <v>70.4</v>
      </c>
      <c r="C27" s="244">
        <v>73.6</v>
      </c>
      <c r="D27" s="246">
        <v>80</v>
      </c>
      <c r="E27" s="244">
        <v>89.5</v>
      </c>
      <c r="F27" s="244">
        <v>86.8</v>
      </c>
      <c r="G27" s="244">
        <v>93.7</v>
      </c>
      <c r="H27" s="244">
        <v>87</v>
      </c>
      <c r="I27" s="244">
        <v>78.2</v>
      </c>
      <c r="J27" s="244">
        <v>80.5</v>
      </c>
      <c r="K27" s="244">
        <v>79.8</v>
      </c>
      <c r="L27" s="244">
        <v>78.1</v>
      </c>
      <c r="M27" s="244">
        <v>76.7</v>
      </c>
    </row>
    <row r="28" spans="1:13" ht="9.75" customHeight="1">
      <c r="A28" s="10" t="s">
        <v>212</v>
      </c>
      <c r="B28" s="244">
        <v>67.2</v>
      </c>
      <c r="C28" s="244">
        <v>70.1</v>
      </c>
      <c r="D28" s="246">
        <v>81.3</v>
      </c>
      <c r="E28" s="244">
        <v>80</v>
      </c>
      <c r="F28" s="244">
        <v>82.1</v>
      </c>
      <c r="G28" s="244">
        <v>84.3</v>
      </c>
      <c r="H28" s="244">
        <v>79.1</v>
      </c>
      <c r="I28" s="244">
        <v>76</v>
      </c>
      <c r="J28" s="244">
        <v>76.7</v>
      </c>
      <c r="K28" s="244">
        <v>77.5</v>
      </c>
      <c r="L28" s="244">
        <v>77.2</v>
      </c>
      <c r="M28" s="244">
        <v>74.1</v>
      </c>
    </row>
    <row r="29" spans="1:13" ht="9.75" customHeight="1">
      <c r="A29" s="10" t="s">
        <v>195</v>
      </c>
      <c r="B29" s="244">
        <v>70.3</v>
      </c>
      <c r="C29" s="244">
        <v>72.8</v>
      </c>
      <c r="D29" s="246">
        <v>83.8</v>
      </c>
      <c r="E29" s="244">
        <v>83.2</v>
      </c>
      <c r="F29" s="244">
        <v>86.4</v>
      </c>
      <c r="G29" s="244">
        <v>86.6</v>
      </c>
      <c r="H29" s="244">
        <v>84.3</v>
      </c>
      <c r="I29" s="244">
        <v>74.5</v>
      </c>
      <c r="J29" s="244">
        <v>75.1</v>
      </c>
      <c r="K29" s="244">
        <v>83.3</v>
      </c>
      <c r="L29" s="244">
        <v>83.1</v>
      </c>
      <c r="M29" s="246">
        <v>77</v>
      </c>
    </row>
    <row r="30" spans="1:13" ht="9.75" customHeight="1">
      <c r="A30" s="10" t="s">
        <v>209</v>
      </c>
      <c r="B30" s="244">
        <v>69.3</v>
      </c>
      <c r="C30" s="244">
        <v>74.9</v>
      </c>
      <c r="D30" s="246">
        <v>78.8</v>
      </c>
      <c r="E30" s="244">
        <v>86.8</v>
      </c>
      <c r="F30" s="244">
        <v>79.3</v>
      </c>
      <c r="G30" s="244">
        <v>81.6</v>
      </c>
      <c r="H30" s="244">
        <v>86.9</v>
      </c>
      <c r="I30" s="244">
        <v>72.6</v>
      </c>
      <c r="J30" s="244">
        <v>82.8</v>
      </c>
      <c r="K30" s="244">
        <v>88.5</v>
      </c>
      <c r="L30" s="244">
        <v>79.9</v>
      </c>
      <c r="M30" s="246"/>
    </row>
    <row r="31" spans="2:13" s="1" customFormat="1" ht="9.75" customHeight="1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4"/>
      <c r="B55" s="244" t="s">
        <v>124</v>
      </c>
      <c r="C55" s="244" t="s">
        <v>125</v>
      </c>
      <c r="D55" s="244" t="s">
        <v>126</v>
      </c>
      <c r="E55" s="244" t="s">
        <v>127</v>
      </c>
      <c r="F55" s="244" t="s">
        <v>128</v>
      </c>
      <c r="G55" s="244" t="s">
        <v>129</v>
      </c>
      <c r="H55" s="244" t="s">
        <v>130</v>
      </c>
      <c r="I55" s="244" t="s">
        <v>131</v>
      </c>
      <c r="J55" s="244" t="s">
        <v>132</v>
      </c>
      <c r="K55" s="244" t="s">
        <v>133</v>
      </c>
      <c r="L55" s="244" t="s">
        <v>134</v>
      </c>
      <c r="M55" s="244" t="s">
        <v>135</v>
      </c>
    </row>
    <row r="56" spans="1:13" ht="9.75" customHeight="1">
      <c r="A56" s="10" t="s">
        <v>210</v>
      </c>
      <c r="B56" s="244">
        <v>113</v>
      </c>
      <c r="C56" s="244">
        <v>114.1</v>
      </c>
      <c r="D56" s="244">
        <v>112.6</v>
      </c>
      <c r="E56" s="244">
        <v>114.8</v>
      </c>
      <c r="F56" s="244">
        <v>115.7</v>
      </c>
      <c r="G56" s="244">
        <v>116.8</v>
      </c>
      <c r="H56" s="244">
        <v>110.8</v>
      </c>
      <c r="I56" s="244">
        <v>114.7</v>
      </c>
      <c r="J56" s="245">
        <v>110.5</v>
      </c>
      <c r="K56" s="244">
        <v>115.6</v>
      </c>
      <c r="L56" s="244">
        <v>117.5</v>
      </c>
      <c r="M56" s="244">
        <v>113.2</v>
      </c>
    </row>
    <row r="57" spans="1:13" ht="9.75" customHeight="1">
      <c r="A57" s="10" t="s">
        <v>211</v>
      </c>
      <c r="B57" s="244">
        <v>115.3</v>
      </c>
      <c r="C57" s="244">
        <v>117.2</v>
      </c>
      <c r="D57" s="244">
        <v>111.2</v>
      </c>
      <c r="E57" s="244">
        <v>115.9</v>
      </c>
      <c r="F57" s="244">
        <v>120.8</v>
      </c>
      <c r="G57" s="244">
        <v>121</v>
      </c>
      <c r="H57" s="244">
        <v>116.7</v>
      </c>
      <c r="I57" s="244">
        <v>113.9</v>
      </c>
      <c r="J57" s="245">
        <v>113.5</v>
      </c>
      <c r="K57" s="244">
        <v>114.8</v>
      </c>
      <c r="L57" s="244">
        <v>112</v>
      </c>
      <c r="M57" s="244">
        <v>108.4</v>
      </c>
    </row>
    <row r="58" spans="1:13" ht="9.75" customHeight="1">
      <c r="A58" s="10" t="s">
        <v>212</v>
      </c>
      <c r="B58" s="244">
        <v>109.8</v>
      </c>
      <c r="C58" s="244">
        <v>110.7</v>
      </c>
      <c r="D58" s="244">
        <v>109.8</v>
      </c>
      <c r="E58" s="244">
        <v>109.2</v>
      </c>
      <c r="F58" s="244">
        <v>114.7</v>
      </c>
      <c r="G58" s="244">
        <v>114.5</v>
      </c>
      <c r="H58" s="244">
        <v>110.4</v>
      </c>
      <c r="I58" s="244">
        <v>109.7</v>
      </c>
      <c r="J58" s="245">
        <v>109.6</v>
      </c>
      <c r="K58" s="244">
        <v>110.3</v>
      </c>
      <c r="L58" s="244">
        <v>108.6</v>
      </c>
      <c r="M58" s="244">
        <v>103.4</v>
      </c>
    </row>
    <row r="59" spans="1:13" ht="10.5" customHeight="1">
      <c r="A59" s="10" t="s">
        <v>195</v>
      </c>
      <c r="B59" s="244">
        <v>108.7</v>
      </c>
      <c r="C59" s="244">
        <v>110.2</v>
      </c>
      <c r="D59" s="244">
        <v>109.7</v>
      </c>
      <c r="E59" s="244">
        <v>110.8</v>
      </c>
      <c r="F59" s="244">
        <v>112.8</v>
      </c>
      <c r="G59" s="244">
        <v>114.4</v>
      </c>
      <c r="H59" s="244">
        <v>115.4</v>
      </c>
      <c r="I59" s="244">
        <v>108.5</v>
      </c>
      <c r="J59" s="245">
        <v>106.7</v>
      </c>
      <c r="K59" s="244">
        <v>109.6</v>
      </c>
      <c r="L59" s="244">
        <v>112.1</v>
      </c>
      <c r="M59" s="244">
        <v>108.8</v>
      </c>
    </row>
    <row r="60" spans="1:13" ht="10.5" customHeight="1">
      <c r="A60" s="10" t="s">
        <v>209</v>
      </c>
      <c r="B60" s="244">
        <v>110.6</v>
      </c>
      <c r="C60" s="244">
        <v>110.5</v>
      </c>
      <c r="D60" s="244">
        <v>109.7</v>
      </c>
      <c r="E60" s="244">
        <v>114.3</v>
      </c>
      <c r="F60" s="244">
        <v>117.7</v>
      </c>
      <c r="G60" s="244">
        <v>119.6</v>
      </c>
      <c r="H60" s="244">
        <v>118</v>
      </c>
      <c r="I60" s="244">
        <v>116.5</v>
      </c>
      <c r="J60" s="245">
        <v>118</v>
      </c>
      <c r="K60" s="244">
        <v>120</v>
      </c>
      <c r="L60" s="244">
        <v>120.3</v>
      </c>
      <c r="M60" s="244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4"/>
      <c r="B85" s="244" t="s">
        <v>124</v>
      </c>
      <c r="C85" s="244" t="s">
        <v>125</v>
      </c>
      <c r="D85" s="244" t="s">
        <v>126</v>
      </c>
      <c r="E85" s="244" t="s">
        <v>127</v>
      </c>
      <c r="F85" s="244" t="s">
        <v>128</v>
      </c>
      <c r="G85" s="244" t="s">
        <v>129</v>
      </c>
      <c r="H85" s="244" t="s">
        <v>130</v>
      </c>
      <c r="I85" s="244" t="s">
        <v>131</v>
      </c>
      <c r="J85" s="244" t="s">
        <v>132</v>
      </c>
      <c r="K85" s="244" t="s">
        <v>133</v>
      </c>
      <c r="L85" s="244" t="s">
        <v>134</v>
      </c>
      <c r="M85" s="244" t="s">
        <v>135</v>
      </c>
    </row>
    <row r="86" spans="1:25" ht="9.75" customHeight="1">
      <c r="A86" s="10" t="s">
        <v>210</v>
      </c>
      <c r="B86" s="244">
        <v>62.6</v>
      </c>
      <c r="C86" s="244">
        <v>65.3</v>
      </c>
      <c r="D86" s="244">
        <v>75.3</v>
      </c>
      <c r="E86" s="244">
        <v>76.8</v>
      </c>
      <c r="F86" s="244">
        <v>71.3</v>
      </c>
      <c r="G86" s="244">
        <v>74.7</v>
      </c>
      <c r="H86" s="244">
        <v>77.6</v>
      </c>
      <c r="I86" s="244">
        <v>70.3</v>
      </c>
      <c r="J86" s="245">
        <v>69.2</v>
      </c>
      <c r="K86" s="244">
        <v>69.4</v>
      </c>
      <c r="L86" s="244">
        <v>69.3</v>
      </c>
      <c r="M86" s="244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9"/>
    </row>
    <row r="87" spans="1:25" ht="9.75" customHeight="1">
      <c r="A87" s="10" t="s">
        <v>211</v>
      </c>
      <c r="B87" s="244">
        <v>60.7</v>
      </c>
      <c r="C87" s="244">
        <v>62.5</v>
      </c>
      <c r="D87" s="244">
        <v>72.7</v>
      </c>
      <c r="E87" s="244">
        <v>76.8</v>
      </c>
      <c r="F87" s="244">
        <v>71.3</v>
      </c>
      <c r="G87" s="244">
        <v>77.4</v>
      </c>
      <c r="H87" s="244">
        <v>75</v>
      </c>
      <c r="I87" s="244">
        <v>69</v>
      </c>
      <c r="J87" s="245">
        <v>71</v>
      </c>
      <c r="K87" s="244">
        <v>69.4</v>
      </c>
      <c r="L87" s="244">
        <v>70.2</v>
      </c>
      <c r="M87" s="244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9"/>
    </row>
    <row r="88" spans="1:25" ht="9.75" customHeight="1">
      <c r="A88" s="10" t="s">
        <v>212</v>
      </c>
      <c r="B88" s="244">
        <v>61</v>
      </c>
      <c r="C88" s="244">
        <v>63.2</v>
      </c>
      <c r="D88" s="244">
        <v>74.1</v>
      </c>
      <c r="E88" s="244">
        <v>73.3</v>
      </c>
      <c r="F88" s="244">
        <v>70.9</v>
      </c>
      <c r="G88" s="244">
        <v>73.6</v>
      </c>
      <c r="H88" s="244">
        <v>72.2</v>
      </c>
      <c r="I88" s="244">
        <v>69.3</v>
      </c>
      <c r="J88" s="245">
        <v>70</v>
      </c>
      <c r="K88" s="244">
        <v>70.2</v>
      </c>
      <c r="L88" s="244">
        <v>71.3</v>
      </c>
      <c r="M88" s="244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4">
        <v>63.8</v>
      </c>
      <c r="C89" s="244">
        <v>65.8</v>
      </c>
      <c r="D89" s="244">
        <v>76.4</v>
      </c>
      <c r="E89" s="244">
        <v>74.9</v>
      </c>
      <c r="F89" s="244">
        <v>76.4</v>
      </c>
      <c r="G89" s="244">
        <v>75.5</v>
      </c>
      <c r="H89" s="244">
        <v>72.9</v>
      </c>
      <c r="I89" s="244">
        <v>69.7</v>
      </c>
      <c r="J89" s="245">
        <v>70.6</v>
      </c>
      <c r="K89" s="244">
        <v>75.7</v>
      </c>
      <c r="L89" s="244">
        <v>73.9</v>
      </c>
      <c r="M89" s="244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4">
        <v>62.4</v>
      </c>
      <c r="C90" s="244">
        <v>67.8</v>
      </c>
      <c r="D90" s="244">
        <v>71.9</v>
      </c>
      <c r="E90" s="244">
        <v>75.5</v>
      </c>
      <c r="F90" s="244">
        <v>66.9</v>
      </c>
      <c r="G90" s="244">
        <v>68</v>
      </c>
      <c r="H90" s="244">
        <v>73.8</v>
      </c>
      <c r="I90" s="244">
        <v>62.6</v>
      </c>
      <c r="J90" s="245">
        <v>70</v>
      </c>
      <c r="K90" s="244">
        <v>73.5</v>
      </c>
      <c r="L90" s="244">
        <v>66.4</v>
      </c>
      <c r="M90" s="244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48"/>
      <c r="L91" s="250"/>
      <c r="M91" s="25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237</v>
      </c>
      <c r="B1" s="459"/>
      <c r="C1" s="459"/>
      <c r="D1" s="459"/>
      <c r="E1" s="459"/>
      <c r="F1" s="459"/>
      <c r="G1" s="459"/>
      <c r="M1" s="20"/>
      <c r="N1" t="s">
        <v>209</v>
      </c>
      <c r="O1" s="169"/>
      <c r="P1" s="65"/>
      <c r="Q1" s="172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0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9"/>
      <c r="P2" s="129"/>
      <c r="Q2" s="137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7" t="s">
        <v>43</v>
      </c>
      <c r="J3" s="17">
        <v>128630</v>
      </c>
      <c r="K3" s="431">
        <v>1</v>
      </c>
      <c r="L3" s="5">
        <f>SUM(H3)</f>
        <v>26</v>
      </c>
      <c r="M3" s="327" t="s">
        <v>43</v>
      </c>
      <c r="N3" s="17">
        <f>SUM(J3)</f>
        <v>128630</v>
      </c>
      <c r="O3" s="5">
        <f>SUM(H3)</f>
        <v>26</v>
      </c>
      <c r="P3" s="327" t="s">
        <v>43</v>
      </c>
      <c r="Q3" s="434">
        <v>175633</v>
      </c>
    </row>
    <row r="4" spans="8:17" ht="13.5" customHeight="1">
      <c r="H4" s="5">
        <v>17</v>
      </c>
      <c r="I4" s="327" t="s">
        <v>34</v>
      </c>
      <c r="J4" s="17">
        <v>115286</v>
      </c>
      <c r="K4" s="431">
        <v>2</v>
      </c>
      <c r="L4" s="5">
        <f aca="true" t="shared" si="0" ref="L4:L12">SUM(H4)</f>
        <v>17</v>
      </c>
      <c r="M4" s="327" t="s">
        <v>34</v>
      </c>
      <c r="N4" s="17">
        <f aca="true" t="shared" si="1" ref="N4:N13">SUM(J4)</f>
        <v>115286</v>
      </c>
      <c r="O4" s="5">
        <f aca="true" t="shared" si="2" ref="O4:O12">SUM(H4)</f>
        <v>17</v>
      </c>
      <c r="P4" s="327" t="s">
        <v>34</v>
      </c>
      <c r="Q4" s="136">
        <v>32726</v>
      </c>
    </row>
    <row r="5" spans="8:19" ht="13.5" customHeight="1">
      <c r="H5" s="5">
        <v>33</v>
      </c>
      <c r="I5" s="327" t="s">
        <v>0</v>
      </c>
      <c r="J5" s="227">
        <v>108256</v>
      </c>
      <c r="K5" s="431">
        <v>3</v>
      </c>
      <c r="L5" s="5">
        <f t="shared" si="0"/>
        <v>33</v>
      </c>
      <c r="M5" s="327" t="s">
        <v>0</v>
      </c>
      <c r="N5" s="17">
        <f t="shared" si="1"/>
        <v>108256</v>
      </c>
      <c r="O5" s="5">
        <f t="shared" si="2"/>
        <v>33</v>
      </c>
      <c r="P5" s="327" t="s">
        <v>0</v>
      </c>
      <c r="Q5" s="136">
        <v>112874</v>
      </c>
      <c r="S5" s="65"/>
    </row>
    <row r="6" spans="8:17" ht="13.5" customHeight="1">
      <c r="H6" s="5">
        <v>16</v>
      </c>
      <c r="I6" s="327" t="s">
        <v>3</v>
      </c>
      <c r="J6" s="17">
        <v>95892</v>
      </c>
      <c r="K6" s="431">
        <v>4</v>
      </c>
      <c r="L6" s="5">
        <f t="shared" si="0"/>
        <v>16</v>
      </c>
      <c r="M6" s="327" t="s">
        <v>3</v>
      </c>
      <c r="N6" s="17">
        <f t="shared" si="1"/>
        <v>95892</v>
      </c>
      <c r="O6" s="5">
        <f t="shared" si="2"/>
        <v>16</v>
      </c>
      <c r="P6" s="327" t="s">
        <v>3</v>
      </c>
      <c r="Q6" s="136">
        <v>123153</v>
      </c>
    </row>
    <row r="7" spans="8:17" ht="13.5" customHeight="1">
      <c r="H7" s="5">
        <v>34</v>
      </c>
      <c r="I7" s="327" t="s">
        <v>1</v>
      </c>
      <c r="J7" s="17">
        <v>42254</v>
      </c>
      <c r="K7" s="431">
        <v>5</v>
      </c>
      <c r="L7" s="5">
        <f t="shared" si="0"/>
        <v>34</v>
      </c>
      <c r="M7" s="327" t="s">
        <v>1</v>
      </c>
      <c r="N7" s="17">
        <f t="shared" si="1"/>
        <v>42254</v>
      </c>
      <c r="O7" s="5">
        <f t="shared" si="2"/>
        <v>34</v>
      </c>
      <c r="P7" s="327" t="s">
        <v>1</v>
      </c>
      <c r="Q7" s="136">
        <v>42887</v>
      </c>
    </row>
    <row r="8" spans="8:17" ht="13.5" customHeight="1">
      <c r="H8" s="5">
        <v>36</v>
      </c>
      <c r="I8" s="327" t="s">
        <v>5</v>
      </c>
      <c r="J8" s="17">
        <v>37242</v>
      </c>
      <c r="K8" s="431">
        <v>6</v>
      </c>
      <c r="L8" s="5">
        <f t="shared" si="0"/>
        <v>36</v>
      </c>
      <c r="M8" s="327" t="s">
        <v>5</v>
      </c>
      <c r="N8" s="17">
        <f t="shared" si="1"/>
        <v>37242</v>
      </c>
      <c r="O8" s="5">
        <f t="shared" si="2"/>
        <v>36</v>
      </c>
      <c r="P8" s="327" t="s">
        <v>5</v>
      </c>
      <c r="Q8" s="136">
        <v>32520</v>
      </c>
    </row>
    <row r="9" spans="8:17" ht="13.5" customHeight="1">
      <c r="H9" s="129">
        <v>40</v>
      </c>
      <c r="I9" s="328" t="s">
        <v>167</v>
      </c>
      <c r="J9" s="227">
        <v>36609</v>
      </c>
      <c r="K9" s="431">
        <v>7</v>
      </c>
      <c r="L9" s="5">
        <f t="shared" si="0"/>
        <v>40</v>
      </c>
      <c r="M9" s="328" t="s">
        <v>167</v>
      </c>
      <c r="N9" s="17">
        <f t="shared" si="1"/>
        <v>36609</v>
      </c>
      <c r="O9" s="5">
        <f t="shared" si="2"/>
        <v>40</v>
      </c>
      <c r="P9" s="328" t="s">
        <v>167</v>
      </c>
      <c r="Q9" s="136">
        <v>41327</v>
      </c>
    </row>
    <row r="10" spans="8:17" ht="13.5" customHeight="1">
      <c r="H10" s="5">
        <v>13</v>
      </c>
      <c r="I10" s="327" t="s">
        <v>7</v>
      </c>
      <c r="J10" s="17">
        <v>35018</v>
      </c>
      <c r="K10" s="431">
        <v>8</v>
      </c>
      <c r="L10" s="5">
        <f t="shared" si="0"/>
        <v>13</v>
      </c>
      <c r="M10" s="327" t="s">
        <v>7</v>
      </c>
      <c r="N10" s="17">
        <f t="shared" si="1"/>
        <v>35018</v>
      </c>
      <c r="O10" s="5">
        <f t="shared" si="2"/>
        <v>13</v>
      </c>
      <c r="P10" s="327" t="s">
        <v>7</v>
      </c>
      <c r="Q10" s="136">
        <v>44357</v>
      </c>
    </row>
    <row r="11" spans="8:17" ht="13.5" customHeight="1">
      <c r="H11" s="5">
        <v>38</v>
      </c>
      <c r="I11" s="327" t="s">
        <v>52</v>
      </c>
      <c r="J11" s="137">
        <v>29522</v>
      </c>
      <c r="K11" s="431">
        <v>9</v>
      </c>
      <c r="L11" s="5">
        <f t="shared" si="0"/>
        <v>38</v>
      </c>
      <c r="M11" s="327" t="s">
        <v>52</v>
      </c>
      <c r="N11" s="17">
        <f t="shared" si="1"/>
        <v>29522</v>
      </c>
      <c r="O11" s="5">
        <f t="shared" si="2"/>
        <v>38</v>
      </c>
      <c r="P11" s="327" t="s">
        <v>52</v>
      </c>
      <c r="Q11" s="136">
        <v>24115</v>
      </c>
    </row>
    <row r="12" spans="8:17" ht="13.5" customHeight="1" thickBot="1">
      <c r="H12" s="379">
        <v>31</v>
      </c>
      <c r="I12" s="332" t="s">
        <v>114</v>
      </c>
      <c r="J12" s="380">
        <v>25954</v>
      </c>
      <c r="K12" s="430">
        <v>10</v>
      </c>
      <c r="L12" s="5">
        <f t="shared" si="0"/>
        <v>31</v>
      </c>
      <c r="M12" s="332" t="s">
        <v>114</v>
      </c>
      <c r="N12" s="17">
        <f t="shared" si="1"/>
        <v>25954</v>
      </c>
      <c r="O12" s="5">
        <f t="shared" si="2"/>
        <v>31</v>
      </c>
      <c r="P12" s="332" t="s">
        <v>114</v>
      </c>
      <c r="Q12" s="136">
        <v>41037</v>
      </c>
    </row>
    <row r="13" spans="8:17" ht="13.5" customHeight="1">
      <c r="H13" s="375">
        <v>24</v>
      </c>
      <c r="I13" s="377" t="s">
        <v>41</v>
      </c>
      <c r="J13" s="378">
        <v>24229</v>
      </c>
      <c r="K13" s="159"/>
      <c r="L13" s="123"/>
      <c r="M13" s="123"/>
      <c r="N13" s="160">
        <f t="shared" si="1"/>
        <v>24229</v>
      </c>
      <c r="O13" s="1"/>
      <c r="P13" s="236" t="s">
        <v>112</v>
      </c>
      <c r="Q13" s="136">
        <v>830824</v>
      </c>
    </row>
    <row r="14" spans="2:15" ht="13.5" customHeight="1">
      <c r="B14" s="24"/>
      <c r="H14" s="5">
        <v>25</v>
      </c>
      <c r="I14" s="327" t="s">
        <v>42</v>
      </c>
      <c r="J14" s="17">
        <v>21792</v>
      </c>
      <c r="K14" s="159"/>
      <c r="L14" s="31"/>
      <c r="N14" t="s">
        <v>89</v>
      </c>
      <c r="O14"/>
    </row>
    <row r="15" spans="8:17" ht="13.5" customHeight="1">
      <c r="H15" s="5">
        <v>3</v>
      </c>
      <c r="I15" s="327" t="s">
        <v>22</v>
      </c>
      <c r="J15" s="17">
        <v>20068</v>
      </c>
      <c r="K15" s="159"/>
      <c r="L15" s="31"/>
      <c r="M15" s="1" t="s">
        <v>213</v>
      </c>
      <c r="N15" s="19"/>
      <c r="O15"/>
      <c r="P15" t="s">
        <v>214</v>
      </c>
      <c r="Q15" s="134" t="s">
        <v>93</v>
      </c>
    </row>
    <row r="16" spans="2:18" ht="13.5" customHeight="1">
      <c r="B16" s="1"/>
      <c r="C16" s="19"/>
      <c r="D16" s="1"/>
      <c r="E16" s="22"/>
      <c r="F16" s="1"/>
      <c r="H16" s="5">
        <v>14</v>
      </c>
      <c r="I16" s="327" t="s">
        <v>32</v>
      </c>
      <c r="J16" s="17">
        <v>19968</v>
      </c>
      <c r="K16" s="159"/>
      <c r="L16" s="5">
        <f>SUM(L3)</f>
        <v>26</v>
      </c>
      <c r="M16" s="17">
        <f>SUM(N3)</f>
        <v>128630</v>
      </c>
      <c r="N16" s="327" t="s">
        <v>43</v>
      </c>
      <c r="O16" s="5">
        <f>SUM(O3)</f>
        <v>26</v>
      </c>
      <c r="P16" s="17">
        <f>SUM(M16)</f>
        <v>128630</v>
      </c>
      <c r="Q16" s="135">
        <v>134600</v>
      </c>
      <c r="R16" s="124"/>
    </row>
    <row r="17" spans="2:19" ht="13.5" customHeight="1">
      <c r="B17" s="1"/>
      <c r="C17" s="19"/>
      <c r="D17" s="1"/>
      <c r="E17" s="22"/>
      <c r="F17" s="1"/>
      <c r="H17" s="5">
        <v>2</v>
      </c>
      <c r="I17" s="327" t="s">
        <v>6</v>
      </c>
      <c r="J17" s="17">
        <v>8481</v>
      </c>
      <c r="K17" s="159"/>
      <c r="L17" s="5">
        <f aca="true" t="shared" si="3" ref="L17:L25">SUM(L4)</f>
        <v>17</v>
      </c>
      <c r="M17" s="17">
        <f aca="true" t="shared" si="4" ref="M17:M25">SUM(N4)</f>
        <v>115286</v>
      </c>
      <c r="N17" s="327" t="s">
        <v>34</v>
      </c>
      <c r="O17" s="5">
        <f aca="true" t="shared" si="5" ref="O17:O25">SUM(O4)</f>
        <v>17</v>
      </c>
      <c r="P17" s="17">
        <f aca="true" t="shared" si="6" ref="P17:P25">SUM(M17)</f>
        <v>115286</v>
      </c>
      <c r="Q17" s="135">
        <v>123042</v>
      </c>
      <c r="R17" s="124"/>
      <c r="S17" s="57"/>
    </row>
    <row r="18" spans="2:19" ht="13.5" customHeight="1">
      <c r="B18" s="1"/>
      <c r="C18" s="19"/>
      <c r="D18" s="1"/>
      <c r="E18" s="22"/>
      <c r="F18" s="1"/>
      <c r="H18" s="5">
        <v>35</v>
      </c>
      <c r="I18" s="327" t="s">
        <v>50</v>
      </c>
      <c r="J18" s="17">
        <v>7025</v>
      </c>
      <c r="K18" s="159"/>
      <c r="L18" s="5">
        <f t="shared" si="3"/>
        <v>33</v>
      </c>
      <c r="M18" s="17">
        <f t="shared" si="4"/>
        <v>108256</v>
      </c>
      <c r="N18" s="327" t="s">
        <v>0</v>
      </c>
      <c r="O18" s="5">
        <f t="shared" si="5"/>
        <v>33</v>
      </c>
      <c r="P18" s="17">
        <f t="shared" si="6"/>
        <v>108256</v>
      </c>
      <c r="Q18" s="135">
        <v>115001</v>
      </c>
      <c r="R18" s="124"/>
      <c r="S18" s="179"/>
    </row>
    <row r="19" spans="2:19" ht="13.5" customHeight="1">
      <c r="B19" s="1"/>
      <c r="C19" s="19"/>
      <c r="D19" s="1"/>
      <c r="E19" s="22"/>
      <c r="F19" s="1"/>
      <c r="G19" s="1"/>
      <c r="H19" s="5">
        <v>37</v>
      </c>
      <c r="I19" s="327" t="s">
        <v>51</v>
      </c>
      <c r="J19" s="17">
        <v>6829</v>
      </c>
      <c r="L19" s="5">
        <f t="shared" si="3"/>
        <v>16</v>
      </c>
      <c r="M19" s="17">
        <f t="shared" si="4"/>
        <v>95892</v>
      </c>
      <c r="N19" s="327" t="s">
        <v>3</v>
      </c>
      <c r="O19" s="5">
        <f t="shared" si="5"/>
        <v>16</v>
      </c>
      <c r="P19" s="17">
        <f t="shared" si="6"/>
        <v>95892</v>
      </c>
      <c r="Q19" s="135">
        <v>100225</v>
      </c>
      <c r="R19" s="124"/>
      <c r="S19" s="204"/>
    </row>
    <row r="20" spans="2:19" ht="13.5" customHeight="1">
      <c r="B20" s="23"/>
      <c r="C20" s="19"/>
      <c r="D20" s="1"/>
      <c r="E20" s="22"/>
      <c r="F20" s="1"/>
      <c r="H20" s="5">
        <v>21</v>
      </c>
      <c r="I20" s="327" t="s">
        <v>38</v>
      </c>
      <c r="J20" s="17">
        <v>5855</v>
      </c>
      <c r="L20" s="5">
        <f t="shared" si="3"/>
        <v>34</v>
      </c>
      <c r="M20" s="17">
        <f t="shared" si="4"/>
        <v>42254</v>
      </c>
      <c r="N20" s="327" t="s">
        <v>1</v>
      </c>
      <c r="O20" s="5">
        <f t="shared" si="5"/>
        <v>34</v>
      </c>
      <c r="P20" s="17">
        <f t="shared" si="6"/>
        <v>42254</v>
      </c>
      <c r="Q20" s="135">
        <v>48389</v>
      </c>
      <c r="R20" s="124"/>
      <c r="S20" s="204"/>
    </row>
    <row r="21" spans="2:19" ht="13.5" customHeight="1">
      <c r="B21" s="23"/>
      <c r="C21" s="19"/>
      <c r="D21" s="1"/>
      <c r="E21" s="22"/>
      <c r="F21" s="1"/>
      <c r="H21" s="5">
        <v>1</v>
      </c>
      <c r="I21" s="327" t="s">
        <v>4</v>
      </c>
      <c r="J21" s="227">
        <v>4172</v>
      </c>
      <c r="L21" s="5">
        <f t="shared" si="3"/>
        <v>36</v>
      </c>
      <c r="M21" s="17">
        <f t="shared" si="4"/>
        <v>37242</v>
      </c>
      <c r="N21" s="327" t="s">
        <v>5</v>
      </c>
      <c r="O21" s="5">
        <f t="shared" si="5"/>
        <v>36</v>
      </c>
      <c r="P21" s="17">
        <f t="shared" si="6"/>
        <v>37242</v>
      </c>
      <c r="Q21" s="135">
        <v>36918</v>
      </c>
      <c r="R21" s="124"/>
      <c r="S21" s="33"/>
    </row>
    <row r="22" spans="2:18" ht="13.5" customHeight="1">
      <c r="B22" s="1"/>
      <c r="C22" s="19"/>
      <c r="D22" s="1"/>
      <c r="E22" s="22"/>
      <c r="F22" s="1"/>
      <c r="H22" s="5">
        <v>30</v>
      </c>
      <c r="I22" s="327" t="s">
        <v>47</v>
      </c>
      <c r="J22" s="17">
        <v>4057</v>
      </c>
      <c r="K22" s="19"/>
      <c r="L22" s="5">
        <f t="shared" si="3"/>
        <v>40</v>
      </c>
      <c r="M22" s="17">
        <f t="shared" si="4"/>
        <v>36609</v>
      </c>
      <c r="N22" s="328" t="s">
        <v>167</v>
      </c>
      <c r="O22" s="5">
        <f t="shared" si="5"/>
        <v>40</v>
      </c>
      <c r="P22" s="17">
        <f t="shared" si="6"/>
        <v>36609</v>
      </c>
      <c r="Q22" s="135">
        <v>51414</v>
      </c>
      <c r="R22" s="124"/>
    </row>
    <row r="23" spans="2:19" ht="13.5" customHeight="1">
      <c r="B23" s="23"/>
      <c r="C23" s="19"/>
      <c r="D23" s="1"/>
      <c r="E23" s="22"/>
      <c r="F23" s="1"/>
      <c r="H23" s="5">
        <v>9</v>
      </c>
      <c r="I23" s="327" t="s">
        <v>28</v>
      </c>
      <c r="J23" s="17">
        <v>3860</v>
      </c>
      <c r="K23" s="19"/>
      <c r="L23" s="5">
        <f t="shared" si="3"/>
        <v>13</v>
      </c>
      <c r="M23" s="17">
        <f t="shared" si="4"/>
        <v>35018</v>
      </c>
      <c r="N23" s="327" t="s">
        <v>7</v>
      </c>
      <c r="O23" s="5">
        <f t="shared" si="5"/>
        <v>13</v>
      </c>
      <c r="P23" s="17">
        <f t="shared" si="6"/>
        <v>35018</v>
      </c>
      <c r="Q23" s="135">
        <v>46671</v>
      </c>
      <c r="R23" s="124"/>
      <c r="S23" s="57"/>
    </row>
    <row r="24" spans="2:19" ht="13.5" customHeight="1">
      <c r="B24" s="1"/>
      <c r="C24" s="19"/>
      <c r="D24" s="1"/>
      <c r="E24" s="22"/>
      <c r="F24" s="1"/>
      <c r="H24" s="5">
        <v>39</v>
      </c>
      <c r="I24" s="327" t="s">
        <v>53</v>
      </c>
      <c r="J24" s="17">
        <v>3278</v>
      </c>
      <c r="K24" s="19"/>
      <c r="L24" s="5">
        <f t="shared" si="3"/>
        <v>38</v>
      </c>
      <c r="M24" s="17">
        <f t="shared" si="4"/>
        <v>29522</v>
      </c>
      <c r="N24" s="327" t="s">
        <v>52</v>
      </c>
      <c r="O24" s="5">
        <f t="shared" si="5"/>
        <v>38</v>
      </c>
      <c r="P24" s="17">
        <f t="shared" si="6"/>
        <v>29522</v>
      </c>
      <c r="Q24" s="135">
        <v>34358</v>
      </c>
      <c r="R24" s="124"/>
      <c r="S24" s="179"/>
    </row>
    <row r="25" spans="2:20" ht="13.5" customHeight="1" thickBot="1">
      <c r="B25" s="1"/>
      <c r="C25" s="19"/>
      <c r="D25" s="1"/>
      <c r="E25" s="22"/>
      <c r="F25" s="1"/>
      <c r="H25" s="5">
        <v>15</v>
      </c>
      <c r="I25" s="327" t="s">
        <v>33</v>
      </c>
      <c r="J25" s="17">
        <v>2781</v>
      </c>
      <c r="K25" s="19"/>
      <c r="L25" s="18">
        <f t="shared" si="3"/>
        <v>31</v>
      </c>
      <c r="M25" s="181">
        <f t="shared" si="4"/>
        <v>25954</v>
      </c>
      <c r="N25" s="332" t="s">
        <v>114</v>
      </c>
      <c r="O25" s="18">
        <f t="shared" si="5"/>
        <v>31</v>
      </c>
      <c r="P25" s="181">
        <f t="shared" si="6"/>
        <v>25954</v>
      </c>
      <c r="Q25" s="135">
        <v>26353</v>
      </c>
      <c r="R25" s="208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12</v>
      </c>
      <c r="I26" s="327" t="s">
        <v>31</v>
      </c>
      <c r="J26" s="17">
        <v>2756</v>
      </c>
      <c r="K26" s="19"/>
      <c r="L26" s="182"/>
      <c r="M26" s="329">
        <f>SUM(J43-(M16+M17+M18+M19+M20+M21+M22+M23+M24+M25))</f>
        <v>144622</v>
      </c>
      <c r="N26" s="330" t="s">
        <v>59</v>
      </c>
      <c r="O26" s="183"/>
      <c r="P26" s="329">
        <f>SUM(M26)</f>
        <v>144622</v>
      </c>
      <c r="Q26" s="329">
        <f>SUM(R26-(Q16+Q17+Q18+Q19+Q20+Q21+Q22+Q23+Q24+Q25))</f>
        <v>167557</v>
      </c>
      <c r="R26" s="381">
        <v>884528</v>
      </c>
      <c r="T26" s="33"/>
    </row>
    <row r="27" spans="8:16" ht="13.5" customHeight="1">
      <c r="H27" s="5">
        <v>19</v>
      </c>
      <c r="I27" s="327" t="s">
        <v>36</v>
      </c>
      <c r="J27" s="17">
        <v>1218</v>
      </c>
      <c r="K27" s="19"/>
      <c r="M27" s="65" t="s">
        <v>215</v>
      </c>
      <c r="N27" s="65"/>
      <c r="O27" s="169"/>
      <c r="P27" s="170" t="s">
        <v>216</v>
      </c>
    </row>
    <row r="28" spans="8:16" ht="13.5" customHeight="1">
      <c r="H28" s="5">
        <v>29</v>
      </c>
      <c r="I28" s="327" t="s">
        <v>46</v>
      </c>
      <c r="J28" s="17">
        <v>1077</v>
      </c>
      <c r="K28" s="19"/>
      <c r="M28" s="136">
        <f>SUM(Q3)</f>
        <v>175633</v>
      </c>
      <c r="N28" s="327" t="s">
        <v>43</v>
      </c>
      <c r="O28" s="5">
        <f>SUM(L3)</f>
        <v>26</v>
      </c>
      <c r="P28" s="136">
        <f>SUM(Q3)</f>
        <v>175633</v>
      </c>
    </row>
    <row r="29" spans="8:16" ht="13.5" customHeight="1">
      <c r="H29" s="5">
        <v>18</v>
      </c>
      <c r="I29" s="327" t="s">
        <v>35</v>
      </c>
      <c r="J29" s="17">
        <v>1005</v>
      </c>
      <c r="K29" s="19"/>
      <c r="M29" s="136">
        <f aca="true" t="shared" si="7" ref="M29:M37">SUM(Q4)</f>
        <v>32726</v>
      </c>
      <c r="N29" s="327" t="s">
        <v>34</v>
      </c>
      <c r="O29" s="5">
        <f aca="true" t="shared" si="8" ref="O29:O37">SUM(L4)</f>
        <v>17</v>
      </c>
      <c r="P29" s="136">
        <f aca="true" t="shared" si="9" ref="P29:P37">SUM(Q4)</f>
        <v>32726</v>
      </c>
    </row>
    <row r="30" spans="8:16" ht="13.5" customHeight="1">
      <c r="H30" s="5">
        <v>6</v>
      </c>
      <c r="I30" s="327" t="s">
        <v>25</v>
      </c>
      <c r="J30" s="17">
        <v>944</v>
      </c>
      <c r="K30" s="19"/>
      <c r="M30" s="136">
        <f t="shared" si="7"/>
        <v>112874</v>
      </c>
      <c r="N30" s="327" t="s">
        <v>0</v>
      </c>
      <c r="O30" s="5">
        <f t="shared" si="8"/>
        <v>33</v>
      </c>
      <c r="P30" s="136">
        <f t="shared" si="9"/>
        <v>112874</v>
      </c>
    </row>
    <row r="31" spans="8:16" ht="13.5" customHeight="1">
      <c r="H31" s="5">
        <v>10</v>
      </c>
      <c r="I31" s="327" t="s">
        <v>29</v>
      </c>
      <c r="J31" s="17">
        <v>914</v>
      </c>
      <c r="K31" s="19"/>
      <c r="M31" s="136">
        <f t="shared" si="7"/>
        <v>123153</v>
      </c>
      <c r="N31" s="327" t="s">
        <v>3</v>
      </c>
      <c r="O31" s="5">
        <f t="shared" si="8"/>
        <v>16</v>
      </c>
      <c r="P31" s="136">
        <f t="shared" si="9"/>
        <v>123153</v>
      </c>
    </row>
    <row r="32" spans="8:19" ht="13.5" customHeight="1">
      <c r="H32" s="5">
        <v>20</v>
      </c>
      <c r="I32" s="327" t="s">
        <v>37</v>
      </c>
      <c r="J32" s="17">
        <v>833</v>
      </c>
      <c r="K32" s="19"/>
      <c r="M32" s="136">
        <f t="shared" si="7"/>
        <v>42887</v>
      </c>
      <c r="N32" s="327" t="s">
        <v>1</v>
      </c>
      <c r="O32" s="5">
        <f t="shared" si="8"/>
        <v>34</v>
      </c>
      <c r="P32" s="136">
        <f t="shared" si="9"/>
        <v>42887</v>
      </c>
      <c r="S32" s="14"/>
    </row>
    <row r="33" spans="8:20" ht="13.5" customHeight="1">
      <c r="H33" s="5">
        <v>4</v>
      </c>
      <c r="I33" s="327" t="s">
        <v>23</v>
      </c>
      <c r="J33" s="17">
        <v>812</v>
      </c>
      <c r="K33" s="19"/>
      <c r="M33" s="136">
        <f t="shared" si="7"/>
        <v>32520</v>
      </c>
      <c r="N33" s="327" t="s">
        <v>5</v>
      </c>
      <c r="O33" s="5">
        <f t="shared" si="8"/>
        <v>36</v>
      </c>
      <c r="P33" s="136">
        <f t="shared" si="9"/>
        <v>32520</v>
      </c>
      <c r="S33" s="33"/>
      <c r="T33" s="33"/>
    </row>
    <row r="34" spans="8:20" ht="13.5" customHeight="1">
      <c r="H34" s="5">
        <v>22</v>
      </c>
      <c r="I34" s="327" t="s">
        <v>39</v>
      </c>
      <c r="J34" s="17">
        <v>800</v>
      </c>
      <c r="K34" s="19"/>
      <c r="M34" s="136">
        <f t="shared" si="7"/>
        <v>41327</v>
      </c>
      <c r="N34" s="328" t="s">
        <v>167</v>
      </c>
      <c r="O34" s="5">
        <f t="shared" si="8"/>
        <v>40</v>
      </c>
      <c r="P34" s="136">
        <f t="shared" si="9"/>
        <v>41327</v>
      </c>
      <c r="S34" s="33"/>
      <c r="T34" s="33"/>
    </row>
    <row r="35" spans="8:19" ht="13.5" customHeight="1">
      <c r="H35" s="5">
        <v>27</v>
      </c>
      <c r="I35" s="327" t="s">
        <v>44</v>
      </c>
      <c r="J35" s="17">
        <v>557</v>
      </c>
      <c r="K35" s="19"/>
      <c r="M35" s="136">
        <f t="shared" si="7"/>
        <v>44357</v>
      </c>
      <c r="N35" s="327" t="s">
        <v>7</v>
      </c>
      <c r="O35" s="5">
        <f t="shared" si="8"/>
        <v>13</v>
      </c>
      <c r="P35" s="136">
        <f t="shared" si="9"/>
        <v>44357</v>
      </c>
      <c r="S35" s="33"/>
    </row>
    <row r="36" spans="8:19" ht="13.5" customHeight="1">
      <c r="H36" s="5">
        <v>23</v>
      </c>
      <c r="I36" s="327" t="s">
        <v>40</v>
      </c>
      <c r="J36" s="17">
        <v>376</v>
      </c>
      <c r="K36" s="19"/>
      <c r="M36" s="136">
        <f t="shared" si="7"/>
        <v>24115</v>
      </c>
      <c r="N36" s="327" t="s">
        <v>52</v>
      </c>
      <c r="O36" s="5">
        <f t="shared" si="8"/>
        <v>38</v>
      </c>
      <c r="P36" s="136">
        <f t="shared" si="9"/>
        <v>24115</v>
      </c>
      <c r="S36" s="33"/>
    </row>
    <row r="37" spans="8:19" ht="13.5" customHeight="1" thickBot="1">
      <c r="H37" s="5">
        <v>32</v>
      </c>
      <c r="I37" s="327" t="s">
        <v>49</v>
      </c>
      <c r="J37" s="17">
        <v>361</v>
      </c>
      <c r="K37" s="19"/>
      <c r="M37" s="180">
        <f t="shared" si="7"/>
        <v>41037</v>
      </c>
      <c r="N37" s="332" t="s">
        <v>114</v>
      </c>
      <c r="O37" s="18">
        <f t="shared" si="8"/>
        <v>31</v>
      </c>
      <c r="P37" s="180">
        <f t="shared" si="9"/>
        <v>41037</v>
      </c>
      <c r="S37" s="33"/>
    </row>
    <row r="38" spans="7:21" ht="13.5" customHeight="1">
      <c r="G38" s="21"/>
      <c r="H38" s="5">
        <v>11</v>
      </c>
      <c r="I38" s="327" t="s">
        <v>30</v>
      </c>
      <c r="J38" s="17">
        <v>331</v>
      </c>
      <c r="K38" s="19"/>
      <c r="M38" s="426">
        <f>SUM(Q13-(Q3+Q4+Q5+Q6+Q7+Q8+Q9+Q10+Q11+Q12))</f>
        <v>160195</v>
      </c>
      <c r="N38" s="5" t="s">
        <v>59</v>
      </c>
      <c r="O38" s="427"/>
      <c r="P38" s="198">
        <f>SUM(M38)</f>
        <v>160195</v>
      </c>
      <c r="U38" s="33"/>
    </row>
    <row r="39" spans="8:16" ht="13.5" customHeight="1">
      <c r="H39" s="5">
        <v>28</v>
      </c>
      <c r="I39" s="327" t="s">
        <v>45</v>
      </c>
      <c r="J39" s="17">
        <v>219</v>
      </c>
      <c r="K39" s="19"/>
      <c r="P39" s="33"/>
    </row>
    <row r="40" spans="8:11" ht="13.5" customHeight="1">
      <c r="H40" s="5">
        <v>5</v>
      </c>
      <c r="I40" s="327" t="s">
        <v>24</v>
      </c>
      <c r="J40" s="17">
        <v>24</v>
      </c>
      <c r="K40" s="19"/>
    </row>
    <row r="41" spans="8:11" ht="13.5" customHeight="1">
      <c r="H41" s="5">
        <v>7</v>
      </c>
      <c r="I41" s="327" t="s">
        <v>26</v>
      </c>
      <c r="J41" s="17">
        <v>0</v>
      </c>
      <c r="K41" s="19"/>
    </row>
    <row r="42" spans="8:11" ht="13.5" customHeight="1">
      <c r="H42" s="5">
        <v>8</v>
      </c>
      <c r="I42" s="327" t="s">
        <v>27</v>
      </c>
      <c r="J42" s="17">
        <v>0</v>
      </c>
      <c r="K42" s="19"/>
    </row>
    <row r="43" spans="8:10" ht="13.5" customHeight="1">
      <c r="H43" s="1"/>
      <c r="I43" s="432" t="s">
        <v>179</v>
      </c>
      <c r="J43" s="433">
        <f>SUM(J3:J42)</f>
        <v>799285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4"/>
    </row>
    <row r="53" spans="1:9" ht="13.5" customHeight="1">
      <c r="A53" s="13">
        <v>1</v>
      </c>
      <c r="B53" s="327" t="s">
        <v>43</v>
      </c>
      <c r="C53" s="17">
        <f aca="true" t="shared" si="10" ref="C53:C62">SUM(J3)</f>
        <v>128630</v>
      </c>
      <c r="D53" s="137">
        <f aca="true" t="shared" si="11" ref="D53:D62">SUM(Q3)</f>
        <v>175633</v>
      </c>
      <c r="E53" s="133">
        <f aca="true" t="shared" si="12" ref="E53:E62">SUM(P16/Q16*100)</f>
        <v>95.56463595839524</v>
      </c>
      <c r="F53" s="25">
        <f aca="true" t="shared" si="13" ref="F53:F63">SUM(C53/D53*100)</f>
        <v>73.23794503310882</v>
      </c>
      <c r="G53" s="26"/>
      <c r="I53" s="334"/>
    </row>
    <row r="54" spans="1:9" ht="13.5" customHeight="1">
      <c r="A54" s="13">
        <v>2</v>
      </c>
      <c r="B54" s="327" t="s">
        <v>34</v>
      </c>
      <c r="C54" s="17">
        <f t="shared" si="10"/>
        <v>115286</v>
      </c>
      <c r="D54" s="137">
        <f t="shared" si="11"/>
        <v>32726</v>
      </c>
      <c r="E54" s="133">
        <f t="shared" si="12"/>
        <v>93.696461370914</v>
      </c>
      <c r="F54" s="25">
        <f t="shared" si="13"/>
        <v>352.2764774185663</v>
      </c>
      <c r="G54" s="26"/>
      <c r="I54" s="334"/>
    </row>
    <row r="55" spans="1:9" ht="13.5" customHeight="1">
      <c r="A55" s="13">
        <v>3</v>
      </c>
      <c r="B55" s="327" t="s">
        <v>0</v>
      </c>
      <c r="C55" s="17">
        <f t="shared" si="10"/>
        <v>108256</v>
      </c>
      <c r="D55" s="137">
        <f t="shared" si="11"/>
        <v>112874</v>
      </c>
      <c r="E55" s="133">
        <f t="shared" si="12"/>
        <v>94.13483361014252</v>
      </c>
      <c r="F55" s="25">
        <f t="shared" si="13"/>
        <v>95.9087123695448</v>
      </c>
      <c r="G55" s="26"/>
      <c r="I55" s="334"/>
    </row>
    <row r="56" spans="1:9" ht="13.5" customHeight="1">
      <c r="A56" s="13">
        <v>4</v>
      </c>
      <c r="B56" s="327" t="s">
        <v>3</v>
      </c>
      <c r="C56" s="17">
        <f t="shared" si="10"/>
        <v>95892</v>
      </c>
      <c r="D56" s="137">
        <f t="shared" si="11"/>
        <v>123153</v>
      </c>
      <c r="E56" s="133">
        <f t="shared" si="12"/>
        <v>95.67672736343228</v>
      </c>
      <c r="F56" s="25">
        <f t="shared" si="13"/>
        <v>77.86412024067623</v>
      </c>
      <c r="G56" s="26"/>
      <c r="I56" s="334"/>
    </row>
    <row r="57" spans="1:16" ht="13.5" customHeight="1">
      <c r="A57" s="13">
        <v>5</v>
      </c>
      <c r="B57" s="327" t="s">
        <v>1</v>
      </c>
      <c r="C57" s="17">
        <f t="shared" si="10"/>
        <v>42254</v>
      </c>
      <c r="D57" s="137">
        <f t="shared" si="11"/>
        <v>42887</v>
      </c>
      <c r="E57" s="133">
        <f t="shared" si="12"/>
        <v>87.32149868771828</v>
      </c>
      <c r="F57" s="25">
        <f t="shared" si="13"/>
        <v>98.52402826031198</v>
      </c>
      <c r="G57" s="26"/>
      <c r="I57" s="334"/>
      <c r="P57" s="33"/>
    </row>
    <row r="58" spans="1:7" ht="13.5" customHeight="1">
      <c r="A58" s="13">
        <v>6</v>
      </c>
      <c r="B58" s="327" t="s">
        <v>5</v>
      </c>
      <c r="C58" s="17">
        <f t="shared" si="10"/>
        <v>37242</v>
      </c>
      <c r="D58" s="137">
        <f t="shared" si="11"/>
        <v>32520</v>
      </c>
      <c r="E58" s="133">
        <f t="shared" si="12"/>
        <v>100.87762067284251</v>
      </c>
      <c r="F58" s="25">
        <f t="shared" si="13"/>
        <v>114.52029520295204</v>
      </c>
      <c r="G58" s="26"/>
    </row>
    <row r="59" spans="1:7" ht="13.5" customHeight="1">
      <c r="A59" s="13">
        <v>7</v>
      </c>
      <c r="B59" s="328" t="s">
        <v>167</v>
      </c>
      <c r="C59" s="17">
        <f t="shared" si="10"/>
        <v>36609</v>
      </c>
      <c r="D59" s="137">
        <f t="shared" si="11"/>
        <v>41327</v>
      </c>
      <c r="E59" s="133">
        <f t="shared" si="12"/>
        <v>71.20434123001516</v>
      </c>
      <c r="F59" s="25">
        <f t="shared" si="13"/>
        <v>88.58373460449585</v>
      </c>
      <c r="G59" s="26"/>
    </row>
    <row r="60" spans="1:7" ht="13.5" customHeight="1">
      <c r="A60" s="13">
        <v>8</v>
      </c>
      <c r="B60" s="327" t="s">
        <v>7</v>
      </c>
      <c r="C60" s="17">
        <f t="shared" si="10"/>
        <v>35018</v>
      </c>
      <c r="D60" s="137">
        <f t="shared" si="11"/>
        <v>44357</v>
      </c>
      <c r="E60" s="133">
        <f t="shared" si="12"/>
        <v>75.03160420818067</v>
      </c>
      <c r="F60" s="25">
        <f t="shared" si="13"/>
        <v>78.94582591248282</v>
      </c>
      <c r="G60" s="26"/>
    </row>
    <row r="61" spans="1:7" ht="13.5" customHeight="1">
      <c r="A61" s="13">
        <v>9</v>
      </c>
      <c r="B61" s="327" t="s">
        <v>52</v>
      </c>
      <c r="C61" s="17">
        <f t="shared" si="10"/>
        <v>29522</v>
      </c>
      <c r="D61" s="137">
        <f t="shared" si="11"/>
        <v>24115</v>
      </c>
      <c r="E61" s="133">
        <f t="shared" si="12"/>
        <v>85.92467547587171</v>
      </c>
      <c r="F61" s="25">
        <f t="shared" si="13"/>
        <v>122.42172921418204</v>
      </c>
      <c r="G61" s="26"/>
    </row>
    <row r="62" spans="1:7" ht="13.5" customHeight="1" thickBot="1">
      <c r="A62" s="209">
        <v>10</v>
      </c>
      <c r="B62" s="332" t="s">
        <v>114</v>
      </c>
      <c r="C62" s="181">
        <f t="shared" si="10"/>
        <v>25954</v>
      </c>
      <c r="D62" s="210">
        <f t="shared" si="11"/>
        <v>41037</v>
      </c>
      <c r="E62" s="211">
        <f t="shared" si="12"/>
        <v>98.48594087959624</v>
      </c>
      <c r="F62" s="212">
        <f t="shared" si="13"/>
        <v>63.24536393985915</v>
      </c>
      <c r="G62" s="213"/>
    </row>
    <row r="63" spans="1:7" ht="13.5" customHeight="1" thickTop="1">
      <c r="A63" s="182"/>
      <c r="B63" s="214" t="s">
        <v>109</v>
      </c>
      <c r="C63" s="215">
        <f>SUM(J43)</f>
        <v>799285</v>
      </c>
      <c r="D63" s="215">
        <f>SUM(Q13)</f>
        <v>830824</v>
      </c>
      <c r="E63" s="216">
        <f>SUM(C63/R26*100)</f>
        <v>90.36288280303168</v>
      </c>
      <c r="F63" s="217">
        <f t="shared" si="13"/>
        <v>96.20388915101152</v>
      </c>
      <c r="G63" s="182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7" t="s">
        <v>98</v>
      </c>
      <c r="J1" t="s">
        <v>73</v>
      </c>
      <c r="R1" s="161"/>
    </row>
    <row r="2" spans="8:30" ht="13.5">
      <c r="H2" s="399" t="s">
        <v>209</v>
      </c>
      <c r="I2" s="129"/>
      <c r="J2" s="401" t="s">
        <v>202</v>
      </c>
      <c r="K2" s="5"/>
      <c r="L2" s="234" t="s">
        <v>195</v>
      </c>
      <c r="R2" s="63"/>
      <c r="S2" s="162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2" t="s">
        <v>199</v>
      </c>
      <c r="I3" s="129"/>
      <c r="J3" s="240" t="s">
        <v>200</v>
      </c>
      <c r="K3" s="5"/>
      <c r="L3" s="398" t="s">
        <v>199</v>
      </c>
      <c r="M3" s="1"/>
      <c r="N3" s="140"/>
      <c r="O3" s="140"/>
      <c r="S3" s="31"/>
      <c r="T3" s="31"/>
      <c r="U3" s="31"/>
    </row>
    <row r="4" spans="8:21" ht="13.5">
      <c r="H4" s="139">
        <v>29702</v>
      </c>
      <c r="I4" s="129">
        <v>26</v>
      </c>
      <c r="J4" s="327" t="s">
        <v>43</v>
      </c>
      <c r="K4" s="185">
        <f>SUM(I4)</f>
        <v>26</v>
      </c>
      <c r="L4" s="340">
        <v>23324</v>
      </c>
      <c r="M4" s="61"/>
      <c r="N4" s="141"/>
      <c r="O4" s="141"/>
      <c r="S4" s="31"/>
      <c r="T4" s="31"/>
      <c r="U4" s="31"/>
    </row>
    <row r="5" spans="8:21" ht="13.5">
      <c r="H5" s="138">
        <v>19464</v>
      </c>
      <c r="I5" s="129">
        <v>33</v>
      </c>
      <c r="J5" s="327" t="s">
        <v>0</v>
      </c>
      <c r="K5" s="185">
        <f aca="true" t="shared" si="0" ref="K5:K13">SUM(I5)</f>
        <v>33</v>
      </c>
      <c r="L5" s="341">
        <v>9945</v>
      </c>
      <c r="M5" s="61"/>
      <c r="N5" s="141"/>
      <c r="O5" s="141"/>
      <c r="S5" s="31"/>
      <c r="T5" s="31"/>
      <c r="U5" s="31"/>
    </row>
    <row r="6" spans="8:21" ht="13.5">
      <c r="H6" s="59">
        <v>12071</v>
      </c>
      <c r="I6" s="129">
        <v>16</v>
      </c>
      <c r="J6" s="327" t="s">
        <v>3</v>
      </c>
      <c r="K6" s="185">
        <f t="shared" si="0"/>
        <v>16</v>
      </c>
      <c r="L6" s="341">
        <v>11095</v>
      </c>
      <c r="M6" s="61"/>
      <c r="N6" s="400"/>
      <c r="O6" s="141"/>
      <c r="S6" s="31"/>
      <c r="T6" s="31"/>
      <c r="U6" s="31"/>
    </row>
    <row r="7" spans="8:21" ht="13.5">
      <c r="H7" s="59">
        <v>4897</v>
      </c>
      <c r="I7" s="129">
        <v>14</v>
      </c>
      <c r="J7" s="327" t="s">
        <v>32</v>
      </c>
      <c r="K7" s="185">
        <f t="shared" si="0"/>
        <v>14</v>
      </c>
      <c r="L7" s="341">
        <v>6501</v>
      </c>
      <c r="M7" s="61"/>
      <c r="N7" s="141"/>
      <c r="O7" s="141"/>
      <c r="S7" s="31"/>
      <c r="T7" s="31"/>
      <c r="U7" s="31"/>
    </row>
    <row r="8" spans="8:21" ht="13.5">
      <c r="H8" s="59">
        <v>4582</v>
      </c>
      <c r="I8" s="129">
        <v>17</v>
      </c>
      <c r="J8" s="327" t="s">
        <v>34</v>
      </c>
      <c r="K8" s="185">
        <f t="shared" si="0"/>
        <v>17</v>
      </c>
      <c r="L8" s="341">
        <v>3287</v>
      </c>
      <c r="M8" s="61"/>
      <c r="N8" s="141"/>
      <c r="O8" s="141"/>
      <c r="S8" s="31"/>
      <c r="T8" s="31"/>
      <c r="U8" s="31"/>
    </row>
    <row r="9" spans="8:21" ht="13.5">
      <c r="H9" s="421">
        <v>4489</v>
      </c>
      <c r="I9" s="129">
        <v>24</v>
      </c>
      <c r="J9" s="327" t="s">
        <v>41</v>
      </c>
      <c r="K9" s="185">
        <f t="shared" si="0"/>
        <v>24</v>
      </c>
      <c r="L9" s="341">
        <v>4150</v>
      </c>
      <c r="M9" s="61"/>
      <c r="N9" s="141"/>
      <c r="O9" s="141"/>
      <c r="S9" s="31"/>
      <c r="T9" s="31"/>
      <c r="U9" s="31"/>
    </row>
    <row r="10" spans="8:21" ht="13.5">
      <c r="H10" s="138">
        <v>4094</v>
      </c>
      <c r="I10" s="228">
        <v>38</v>
      </c>
      <c r="J10" s="331" t="s">
        <v>52</v>
      </c>
      <c r="K10" s="185">
        <f t="shared" si="0"/>
        <v>38</v>
      </c>
      <c r="L10" s="341">
        <v>6315</v>
      </c>
      <c r="S10" s="31"/>
      <c r="T10" s="31"/>
      <c r="U10" s="31"/>
    </row>
    <row r="11" spans="8:21" ht="13.5">
      <c r="H11" s="151">
        <v>2880</v>
      </c>
      <c r="I11" s="129">
        <v>37</v>
      </c>
      <c r="J11" s="327" t="s">
        <v>51</v>
      </c>
      <c r="K11" s="185">
        <f t="shared" si="0"/>
        <v>37</v>
      </c>
      <c r="L11" s="341">
        <v>1927</v>
      </c>
      <c r="M11" s="61"/>
      <c r="N11" s="141"/>
      <c r="O11" s="141"/>
      <c r="S11" s="31"/>
      <c r="T11" s="31"/>
      <c r="U11" s="31"/>
    </row>
    <row r="12" spans="8:21" ht="13.5">
      <c r="H12" s="18">
        <v>2386</v>
      </c>
      <c r="I12" s="438">
        <v>40</v>
      </c>
      <c r="J12" s="435" t="s">
        <v>2</v>
      </c>
      <c r="K12" s="185">
        <f t="shared" si="0"/>
        <v>40</v>
      </c>
      <c r="L12" s="341">
        <v>1658</v>
      </c>
      <c r="M12" s="61"/>
      <c r="N12" s="141"/>
      <c r="O12" s="141"/>
      <c r="S12" s="31"/>
      <c r="T12" s="31"/>
      <c r="U12" s="31"/>
    </row>
    <row r="13" spans="8:21" ht="14.25" thickBot="1">
      <c r="H13" s="436">
        <v>1866</v>
      </c>
      <c r="I13" s="222">
        <v>2</v>
      </c>
      <c r="J13" s="332" t="s">
        <v>6</v>
      </c>
      <c r="K13" s="185">
        <f t="shared" si="0"/>
        <v>2</v>
      </c>
      <c r="L13" s="341">
        <v>1274</v>
      </c>
      <c r="M13" s="61"/>
      <c r="N13" s="141"/>
      <c r="O13" s="141"/>
      <c r="S13" s="31"/>
      <c r="T13" s="31"/>
      <c r="U13" s="31"/>
    </row>
    <row r="14" spans="8:21" ht="14.25" thickTop="1">
      <c r="H14" s="59">
        <v>1412</v>
      </c>
      <c r="I14" s="192">
        <v>34</v>
      </c>
      <c r="J14" s="377" t="s">
        <v>1</v>
      </c>
      <c r="K14" s="164" t="s">
        <v>9</v>
      </c>
      <c r="L14" s="342">
        <v>77403</v>
      </c>
      <c r="S14" s="31"/>
      <c r="T14" s="31"/>
      <c r="U14" s="31"/>
    </row>
    <row r="15" spans="8:21" ht="13.5">
      <c r="H15" s="138">
        <v>1219</v>
      </c>
      <c r="I15" s="129">
        <v>36</v>
      </c>
      <c r="J15" s="327" t="s">
        <v>5</v>
      </c>
      <c r="K15" s="68"/>
      <c r="L15" s="1" t="s">
        <v>90</v>
      </c>
      <c r="M15" s="335" t="s">
        <v>180</v>
      </c>
      <c r="N15" s="57" t="s">
        <v>113</v>
      </c>
      <c r="S15" s="31"/>
      <c r="T15" s="31"/>
      <c r="U15" s="31"/>
    </row>
    <row r="16" spans="8:21" ht="13.5">
      <c r="H16" s="138">
        <v>787</v>
      </c>
      <c r="I16" s="129">
        <v>25</v>
      </c>
      <c r="J16" s="327" t="s">
        <v>42</v>
      </c>
      <c r="K16" s="185">
        <f>SUM(I4)</f>
        <v>26</v>
      </c>
      <c r="L16" s="327" t="s">
        <v>43</v>
      </c>
      <c r="M16" s="359">
        <v>26105</v>
      </c>
      <c r="N16" s="139">
        <f>SUM(H4)</f>
        <v>29702</v>
      </c>
      <c r="O16" s="61"/>
      <c r="P16" s="21"/>
      <c r="S16" s="31"/>
      <c r="T16" s="31"/>
      <c r="U16" s="31"/>
    </row>
    <row r="17" spans="8:21" ht="13.5">
      <c r="H17" s="421">
        <v>620</v>
      </c>
      <c r="I17" s="129">
        <v>19</v>
      </c>
      <c r="J17" s="327" t="s">
        <v>36</v>
      </c>
      <c r="K17" s="185">
        <f aca="true" t="shared" si="1" ref="K17:K25">SUM(I5)</f>
        <v>33</v>
      </c>
      <c r="L17" s="327" t="s">
        <v>0</v>
      </c>
      <c r="M17" s="360">
        <v>23153</v>
      </c>
      <c r="N17" s="139">
        <f aca="true" t="shared" si="2" ref="N17:N25">SUM(H5)</f>
        <v>19464</v>
      </c>
      <c r="O17" s="61"/>
      <c r="P17" s="21"/>
      <c r="S17" s="31"/>
      <c r="T17" s="31"/>
      <c r="U17" s="31"/>
    </row>
    <row r="18" spans="8:21" ht="13.5">
      <c r="H18" s="193">
        <v>618</v>
      </c>
      <c r="I18" s="129">
        <v>18</v>
      </c>
      <c r="J18" s="327" t="s">
        <v>35</v>
      </c>
      <c r="K18" s="185">
        <f t="shared" si="1"/>
        <v>16</v>
      </c>
      <c r="L18" s="327" t="s">
        <v>3</v>
      </c>
      <c r="M18" s="360">
        <v>11861</v>
      </c>
      <c r="N18" s="139">
        <f t="shared" si="2"/>
        <v>12071</v>
      </c>
      <c r="O18" s="61"/>
      <c r="P18" s="21"/>
      <c r="S18" s="31"/>
      <c r="T18" s="31"/>
      <c r="U18" s="31"/>
    </row>
    <row r="19" spans="8:21" ht="13.5">
      <c r="H19" s="139">
        <v>556</v>
      </c>
      <c r="I19" s="129">
        <v>6</v>
      </c>
      <c r="J19" s="327" t="s">
        <v>25</v>
      </c>
      <c r="K19" s="185">
        <f t="shared" si="1"/>
        <v>14</v>
      </c>
      <c r="L19" s="327" t="s">
        <v>32</v>
      </c>
      <c r="M19" s="360">
        <v>5277</v>
      </c>
      <c r="N19" s="139">
        <f t="shared" si="2"/>
        <v>4897</v>
      </c>
      <c r="O19" s="61"/>
      <c r="P19" s="21"/>
      <c r="S19" s="31"/>
      <c r="T19" s="31"/>
      <c r="U19" s="31"/>
    </row>
    <row r="20" spans="8:21" ht="14.25" thickBot="1">
      <c r="H20" s="138">
        <v>436</v>
      </c>
      <c r="I20" s="129">
        <v>1</v>
      </c>
      <c r="J20" s="327" t="s">
        <v>4</v>
      </c>
      <c r="K20" s="185">
        <f t="shared" si="1"/>
        <v>17</v>
      </c>
      <c r="L20" s="327" t="s">
        <v>34</v>
      </c>
      <c r="M20" s="360">
        <v>5258</v>
      </c>
      <c r="N20" s="139">
        <f t="shared" si="2"/>
        <v>4582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59">
        <v>224</v>
      </c>
      <c r="I21" s="129">
        <v>15</v>
      </c>
      <c r="J21" s="327" t="s">
        <v>33</v>
      </c>
      <c r="K21" s="185">
        <f t="shared" si="1"/>
        <v>24</v>
      </c>
      <c r="L21" s="327" t="s">
        <v>41</v>
      </c>
      <c r="M21" s="360">
        <v>3215</v>
      </c>
      <c r="N21" s="139">
        <f t="shared" si="2"/>
        <v>4489</v>
      </c>
      <c r="O21" s="61"/>
      <c r="P21" s="21"/>
      <c r="S21" s="31"/>
      <c r="T21" s="31"/>
      <c r="U21" s="31"/>
    </row>
    <row r="22" spans="1:21" ht="13.5">
      <c r="A22" s="85">
        <v>1</v>
      </c>
      <c r="B22" s="327" t="s">
        <v>43</v>
      </c>
      <c r="C22" s="58">
        <f aca="true" t="shared" si="3" ref="C22:C31">SUM(H4)</f>
        <v>29702</v>
      </c>
      <c r="D22" s="139">
        <f>SUM(L4)</f>
        <v>23324</v>
      </c>
      <c r="E22" s="73">
        <f aca="true" t="shared" si="4" ref="E22:E32">SUM(N16/M16*100)</f>
        <v>113.77896954606396</v>
      </c>
      <c r="F22" s="79">
        <f>SUM(C22/D22*100)</f>
        <v>127.34522380380724</v>
      </c>
      <c r="G22" s="5"/>
      <c r="H22" s="142">
        <v>114</v>
      </c>
      <c r="I22" s="129">
        <v>23</v>
      </c>
      <c r="J22" s="327" t="s">
        <v>40</v>
      </c>
      <c r="K22" s="185">
        <f t="shared" si="1"/>
        <v>38</v>
      </c>
      <c r="L22" s="331" t="s">
        <v>52</v>
      </c>
      <c r="M22" s="360">
        <v>5309</v>
      </c>
      <c r="N22" s="139">
        <f t="shared" si="2"/>
        <v>4094</v>
      </c>
      <c r="O22" s="61"/>
      <c r="P22" s="21"/>
      <c r="S22" s="31"/>
      <c r="T22" s="31"/>
      <c r="U22" s="31"/>
    </row>
    <row r="23" spans="1:21" ht="13.5">
      <c r="A23" s="85">
        <v>2</v>
      </c>
      <c r="B23" s="327" t="s">
        <v>0</v>
      </c>
      <c r="C23" s="58">
        <f t="shared" si="3"/>
        <v>19464</v>
      </c>
      <c r="D23" s="139">
        <f aca="true" t="shared" si="5" ref="D23:D31">SUM(L5)</f>
        <v>9945</v>
      </c>
      <c r="E23" s="73">
        <f t="shared" si="4"/>
        <v>84.06685958623072</v>
      </c>
      <c r="F23" s="79">
        <f aca="true" t="shared" si="6" ref="F23:F32">SUM(C23/D23*100)</f>
        <v>195.71644042232276</v>
      </c>
      <c r="G23" s="5"/>
      <c r="H23" s="205">
        <v>100</v>
      </c>
      <c r="I23" s="129">
        <v>21</v>
      </c>
      <c r="J23" s="327" t="s">
        <v>38</v>
      </c>
      <c r="K23" s="185">
        <f t="shared" si="1"/>
        <v>37</v>
      </c>
      <c r="L23" s="327" t="s">
        <v>51</v>
      </c>
      <c r="M23" s="360">
        <v>1509</v>
      </c>
      <c r="N23" s="139">
        <f t="shared" si="2"/>
        <v>2880</v>
      </c>
      <c r="O23" s="61"/>
      <c r="P23" s="21"/>
      <c r="S23" s="31"/>
      <c r="T23" s="31"/>
      <c r="U23" s="31"/>
    </row>
    <row r="24" spans="1:21" ht="13.5">
      <c r="A24" s="85">
        <v>3</v>
      </c>
      <c r="B24" s="327" t="s">
        <v>3</v>
      </c>
      <c r="C24" s="58">
        <f t="shared" si="3"/>
        <v>12071</v>
      </c>
      <c r="D24" s="139">
        <f t="shared" si="5"/>
        <v>11095</v>
      </c>
      <c r="E24" s="73">
        <f t="shared" si="4"/>
        <v>101.77050838883737</v>
      </c>
      <c r="F24" s="79">
        <f t="shared" si="6"/>
        <v>108.796755295178</v>
      </c>
      <c r="G24" s="5"/>
      <c r="H24" s="142">
        <v>100</v>
      </c>
      <c r="I24" s="129">
        <v>27</v>
      </c>
      <c r="J24" s="327" t="s">
        <v>44</v>
      </c>
      <c r="K24" s="185">
        <f t="shared" si="1"/>
        <v>40</v>
      </c>
      <c r="L24" s="435" t="s">
        <v>2</v>
      </c>
      <c r="M24" s="360">
        <v>2270</v>
      </c>
      <c r="N24" s="139">
        <f t="shared" si="2"/>
        <v>2386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7" t="s">
        <v>32</v>
      </c>
      <c r="C25" s="58">
        <f t="shared" si="3"/>
        <v>4897</v>
      </c>
      <c r="D25" s="139">
        <f t="shared" si="5"/>
        <v>6501</v>
      </c>
      <c r="E25" s="73">
        <f t="shared" si="4"/>
        <v>92.79893879097972</v>
      </c>
      <c r="F25" s="79">
        <f t="shared" si="6"/>
        <v>75.32687278880172</v>
      </c>
      <c r="G25" s="5"/>
      <c r="H25" s="205">
        <v>91</v>
      </c>
      <c r="I25" s="129">
        <v>4</v>
      </c>
      <c r="J25" s="327" t="s">
        <v>23</v>
      </c>
      <c r="K25" s="185">
        <f t="shared" si="1"/>
        <v>2</v>
      </c>
      <c r="L25" s="332" t="s">
        <v>6</v>
      </c>
      <c r="M25" s="361">
        <v>121</v>
      </c>
      <c r="N25" s="353">
        <f t="shared" si="2"/>
        <v>1866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7" t="s">
        <v>34</v>
      </c>
      <c r="C26" s="58">
        <f t="shared" si="3"/>
        <v>4582</v>
      </c>
      <c r="D26" s="139">
        <f t="shared" si="5"/>
        <v>3287</v>
      </c>
      <c r="E26" s="73">
        <f t="shared" si="4"/>
        <v>87.14340053252188</v>
      </c>
      <c r="F26" s="79">
        <f t="shared" si="6"/>
        <v>139.39762701551567</v>
      </c>
      <c r="G26" s="16"/>
      <c r="H26" s="142">
        <v>21</v>
      </c>
      <c r="I26" s="129">
        <v>12</v>
      </c>
      <c r="J26" s="327" t="s">
        <v>31</v>
      </c>
      <c r="K26" s="184"/>
      <c r="L26" s="5" t="s">
        <v>96</v>
      </c>
      <c r="M26" s="417">
        <v>92534</v>
      </c>
      <c r="N26" s="418">
        <f>SUM(H44)</f>
        <v>92786</v>
      </c>
      <c r="S26" s="31"/>
      <c r="T26" s="31"/>
      <c r="U26" s="31"/>
    </row>
    <row r="27" spans="1:21" ht="13.5">
      <c r="A27" s="85">
        <v>6</v>
      </c>
      <c r="B27" s="327" t="s">
        <v>41</v>
      </c>
      <c r="C27" s="58">
        <f t="shared" si="3"/>
        <v>4489</v>
      </c>
      <c r="D27" s="139">
        <f t="shared" si="5"/>
        <v>4150</v>
      </c>
      <c r="E27" s="73">
        <f t="shared" si="4"/>
        <v>139.6267496111975</v>
      </c>
      <c r="F27" s="79">
        <f t="shared" si="6"/>
        <v>108.16867469879519</v>
      </c>
      <c r="G27" s="5"/>
      <c r="H27" s="142">
        <v>17</v>
      </c>
      <c r="I27" s="129">
        <v>22</v>
      </c>
      <c r="J27" s="327" t="s">
        <v>39</v>
      </c>
      <c r="L27" s="64"/>
      <c r="M27" s="31"/>
      <c r="S27" s="31"/>
      <c r="T27" s="31"/>
      <c r="U27" s="31"/>
    </row>
    <row r="28" spans="1:21" ht="13.5">
      <c r="A28" s="85">
        <v>7</v>
      </c>
      <c r="B28" s="331" t="s">
        <v>52</v>
      </c>
      <c r="C28" s="58">
        <f t="shared" si="3"/>
        <v>4094</v>
      </c>
      <c r="D28" s="139">
        <f t="shared" si="5"/>
        <v>6315</v>
      </c>
      <c r="E28" s="73">
        <f t="shared" si="4"/>
        <v>77.11433414955735</v>
      </c>
      <c r="F28" s="79">
        <f t="shared" si="6"/>
        <v>64.82977038796516</v>
      </c>
      <c r="G28" s="5"/>
      <c r="H28" s="142">
        <v>16</v>
      </c>
      <c r="I28" s="129">
        <v>3</v>
      </c>
      <c r="J28" s="327" t="s">
        <v>22</v>
      </c>
      <c r="S28" s="31"/>
      <c r="T28" s="31"/>
      <c r="U28" s="31"/>
    </row>
    <row r="29" spans="1:21" ht="13.5">
      <c r="A29" s="85">
        <v>8</v>
      </c>
      <c r="B29" s="327" t="s">
        <v>51</v>
      </c>
      <c r="C29" s="58">
        <f t="shared" si="3"/>
        <v>2880</v>
      </c>
      <c r="D29" s="139">
        <f t="shared" si="5"/>
        <v>1927</v>
      </c>
      <c r="E29" s="73">
        <f t="shared" si="4"/>
        <v>190.8548707753479</v>
      </c>
      <c r="F29" s="79">
        <f t="shared" si="6"/>
        <v>149.45511157239233</v>
      </c>
      <c r="G29" s="15"/>
      <c r="H29" s="205">
        <v>14</v>
      </c>
      <c r="I29" s="129">
        <v>9</v>
      </c>
      <c r="J29" s="327" t="s">
        <v>28</v>
      </c>
      <c r="L29" s="64"/>
      <c r="M29" s="31"/>
      <c r="S29" s="31"/>
      <c r="T29" s="31"/>
      <c r="U29" s="31"/>
    </row>
    <row r="30" spans="1:21" ht="13.5">
      <c r="A30" s="85">
        <v>9</v>
      </c>
      <c r="B30" s="435" t="s">
        <v>2</v>
      </c>
      <c r="C30" s="58">
        <f t="shared" si="3"/>
        <v>2386</v>
      </c>
      <c r="D30" s="139">
        <f t="shared" si="5"/>
        <v>1658</v>
      </c>
      <c r="E30" s="73">
        <f t="shared" si="4"/>
        <v>105.1101321585903</v>
      </c>
      <c r="F30" s="79">
        <f t="shared" si="6"/>
        <v>143.9083232810615</v>
      </c>
      <c r="G30" s="16"/>
      <c r="H30" s="205">
        <v>5</v>
      </c>
      <c r="I30" s="129">
        <v>31</v>
      </c>
      <c r="J30" s="327" t="s">
        <v>205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2" t="s">
        <v>6</v>
      </c>
      <c r="C31" s="58">
        <f t="shared" si="3"/>
        <v>1866</v>
      </c>
      <c r="D31" s="139">
        <f t="shared" si="5"/>
        <v>1274</v>
      </c>
      <c r="E31" s="73">
        <f t="shared" si="4"/>
        <v>1542.1487603305784</v>
      </c>
      <c r="F31" s="80">
        <f t="shared" si="6"/>
        <v>146.4678178963893</v>
      </c>
      <c r="G31" s="143"/>
      <c r="H31" s="142">
        <v>5</v>
      </c>
      <c r="I31" s="129">
        <v>32</v>
      </c>
      <c r="J31" s="327" t="s">
        <v>49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92786</v>
      </c>
      <c r="D32" s="91">
        <f>SUM(L14)</f>
        <v>77403</v>
      </c>
      <c r="E32" s="94">
        <f t="shared" si="4"/>
        <v>100.27233233189963</v>
      </c>
      <c r="F32" s="92">
        <f t="shared" si="6"/>
        <v>119.87390669612287</v>
      </c>
      <c r="G32" s="93"/>
      <c r="H32" s="437">
        <v>0</v>
      </c>
      <c r="I32" s="129">
        <v>5</v>
      </c>
      <c r="J32" s="327" t="s">
        <v>24</v>
      </c>
      <c r="L32" s="64"/>
      <c r="M32" s="31"/>
      <c r="S32" s="31"/>
      <c r="T32" s="31"/>
      <c r="U32" s="31"/>
    </row>
    <row r="33" spans="8:21" ht="13.5">
      <c r="H33" s="205">
        <v>0</v>
      </c>
      <c r="I33" s="129">
        <v>7</v>
      </c>
      <c r="J33" s="327" t="s">
        <v>26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3">
        <v>0</v>
      </c>
      <c r="I34" s="129">
        <v>8</v>
      </c>
      <c r="J34" s="327" t="s">
        <v>27</v>
      </c>
      <c r="L34" s="64"/>
      <c r="M34" s="31"/>
      <c r="S34" s="31"/>
      <c r="T34" s="31"/>
      <c r="U34" s="31"/>
    </row>
    <row r="35" spans="8:21" ht="13.5">
      <c r="H35" s="139">
        <v>0</v>
      </c>
      <c r="I35" s="129">
        <v>10</v>
      </c>
      <c r="J35" s="327" t="s">
        <v>29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9">
        <v>11</v>
      </c>
      <c r="J36" s="327" t="s">
        <v>30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429">
        <v>0</v>
      </c>
      <c r="I37" s="129">
        <v>13</v>
      </c>
      <c r="J37" s="327" t="s">
        <v>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9">
        <v>20</v>
      </c>
      <c r="J38" s="327" t="s">
        <v>37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421">
        <v>0</v>
      </c>
      <c r="I39" s="129">
        <v>28</v>
      </c>
      <c r="J39" s="327" t="s">
        <v>45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9">
        <v>29</v>
      </c>
      <c r="J40" s="327" t="s">
        <v>187</v>
      </c>
      <c r="L40" s="64"/>
      <c r="M40" s="31"/>
      <c r="S40" s="31"/>
      <c r="T40" s="31"/>
      <c r="U40" s="31"/>
    </row>
    <row r="41" spans="8:21" ht="13.5">
      <c r="H41" s="421">
        <v>0</v>
      </c>
      <c r="I41" s="129">
        <v>30</v>
      </c>
      <c r="J41" s="327" t="s">
        <v>47</v>
      </c>
      <c r="L41" s="64"/>
      <c r="M41" s="31"/>
      <c r="S41" s="31"/>
      <c r="T41" s="31"/>
      <c r="U41" s="31"/>
    </row>
    <row r="42" spans="8:21" ht="13.5">
      <c r="H42" s="138">
        <v>0</v>
      </c>
      <c r="I42" s="129">
        <v>35</v>
      </c>
      <c r="J42" s="327" t="s">
        <v>50</v>
      </c>
      <c r="L42" s="64"/>
      <c r="M42" s="31"/>
      <c r="S42" s="31"/>
      <c r="T42" s="31"/>
      <c r="U42" s="31"/>
    </row>
    <row r="43" spans="8:21" ht="13.5">
      <c r="H43" s="59">
        <v>0</v>
      </c>
      <c r="I43" s="129">
        <v>39</v>
      </c>
      <c r="J43" s="327" t="s">
        <v>53</v>
      </c>
      <c r="L43" s="64"/>
      <c r="M43" s="31"/>
      <c r="S43" s="39"/>
      <c r="T43" s="39"/>
      <c r="U43" s="39"/>
    </row>
    <row r="44" spans="8:13" ht="13.5">
      <c r="H44" s="187">
        <f>SUM(H4:H43)</f>
        <v>92786</v>
      </c>
      <c r="I44" s="129"/>
      <c r="J44" s="352" t="s">
        <v>194</v>
      </c>
      <c r="L44" s="64"/>
      <c r="M44" s="31"/>
    </row>
    <row r="45" ht="13.5">
      <c r="R45" s="161"/>
    </row>
    <row r="46" spans="18:30" ht="13.5" customHeight="1"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2" t="s">
        <v>209</v>
      </c>
      <c r="I47" s="129"/>
      <c r="J47" s="386" t="s">
        <v>106</v>
      </c>
      <c r="K47" s="5"/>
      <c r="L47" s="384" t="s">
        <v>217</v>
      </c>
      <c r="S47" s="31"/>
      <c r="T47" s="31"/>
      <c r="U47" s="31"/>
      <c r="V47" s="31"/>
    </row>
    <row r="48" spans="8:22" ht="13.5">
      <c r="H48" s="403" t="s">
        <v>199</v>
      </c>
      <c r="I48" s="192"/>
      <c r="J48" s="385" t="s">
        <v>77</v>
      </c>
      <c r="K48" s="375"/>
      <c r="L48" s="387" t="s">
        <v>199</v>
      </c>
      <c r="S48" s="31"/>
      <c r="T48" s="31"/>
      <c r="U48" s="31"/>
      <c r="V48" s="31"/>
    </row>
    <row r="49" spans="8:22" ht="13.5">
      <c r="H49" s="139">
        <v>77565</v>
      </c>
      <c r="I49" s="129">
        <v>26</v>
      </c>
      <c r="J49" s="327" t="s">
        <v>43</v>
      </c>
      <c r="K49" s="5">
        <f>SUM(I49)</f>
        <v>26</v>
      </c>
      <c r="L49" s="343">
        <v>96011</v>
      </c>
      <c r="M49" s="1"/>
      <c r="N49" s="140"/>
      <c r="O49" s="140"/>
      <c r="S49" s="31"/>
      <c r="T49" s="31"/>
      <c r="U49" s="31"/>
      <c r="V49" s="31"/>
    </row>
    <row r="50" spans="8:22" ht="13.5">
      <c r="H50" s="139">
        <v>15748</v>
      </c>
      <c r="I50" s="129">
        <v>13</v>
      </c>
      <c r="J50" s="327" t="s">
        <v>7</v>
      </c>
      <c r="K50" s="5">
        <f aca="true" t="shared" si="7" ref="K50:K58">SUM(I50)</f>
        <v>13</v>
      </c>
      <c r="L50" s="343">
        <v>21501</v>
      </c>
      <c r="M50" s="31"/>
      <c r="N50" s="141"/>
      <c r="O50" s="141"/>
      <c r="S50" s="31"/>
      <c r="T50" s="31"/>
      <c r="U50" s="31"/>
      <c r="V50" s="31"/>
    </row>
    <row r="51" spans="8:22" ht="13.5">
      <c r="H51" s="138">
        <v>13725</v>
      </c>
      <c r="I51" s="129">
        <v>16</v>
      </c>
      <c r="J51" s="327" t="s">
        <v>3</v>
      </c>
      <c r="K51" s="5">
        <f t="shared" si="7"/>
        <v>16</v>
      </c>
      <c r="L51" s="343">
        <v>16981</v>
      </c>
      <c r="M51" s="31"/>
      <c r="N51" s="141"/>
      <c r="O51" s="141"/>
      <c r="S51" s="31"/>
      <c r="T51" s="31"/>
      <c r="U51" s="31"/>
      <c r="V51" s="31"/>
    </row>
    <row r="52" spans="8:22" ht="14.25" thickBot="1">
      <c r="H52" s="59">
        <v>9876</v>
      </c>
      <c r="I52" s="129">
        <v>34</v>
      </c>
      <c r="J52" s="327" t="s">
        <v>1</v>
      </c>
      <c r="K52" s="5">
        <f t="shared" si="7"/>
        <v>34</v>
      </c>
      <c r="L52" s="343">
        <v>10967</v>
      </c>
      <c r="M52" s="31"/>
      <c r="N52" s="141"/>
      <c r="O52" s="141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138">
        <v>7634</v>
      </c>
      <c r="I53" s="129">
        <v>25</v>
      </c>
      <c r="J53" s="327" t="s">
        <v>42</v>
      </c>
      <c r="K53" s="5">
        <f t="shared" si="7"/>
        <v>25</v>
      </c>
      <c r="L53" s="343">
        <v>7726</v>
      </c>
      <c r="M53" s="31"/>
      <c r="N53" s="141"/>
      <c r="O53" s="141"/>
      <c r="S53" s="31"/>
      <c r="T53" s="31"/>
      <c r="U53" s="31"/>
      <c r="V53" s="31"/>
    </row>
    <row r="54" spans="1:22" ht="13.5">
      <c r="A54" s="85">
        <v>1</v>
      </c>
      <c r="B54" s="327" t="s">
        <v>43</v>
      </c>
      <c r="C54" s="58">
        <f aca="true" t="shared" si="8" ref="C54:C63">SUM(H49)</f>
        <v>77565</v>
      </c>
      <c r="D54" s="151">
        <f>SUM(L49)</f>
        <v>96011</v>
      </c>
      <c r="E54" s="73">
        <f aca="true" t="shared" si="9" ref="E54:E64">SUM(N63/M63*100)</f>
        <v>94.12428555826568</v>
      </c>
      <c r="F54" s="73">
        <f>SUM(C54/D54*100)</f>
        <v>80.78761808542771</v>
      </c>
      <c r="G54" s="5"/>
      <c r="H54" s="138">
        <v>4914</v>
      </c>
      <c r="I54" s="129">
        <v>21</v>
      </c>
      <c r="J54" s="327" t="s">
        <v>38</v>
      </c>
      <c r="K54" s="5">
        <f t="shared" si="7"/>
        <v>21</v>
      </c>
      <c r="L54" s="343">
        <v>573</v>
      </c>
      <c r="M54" s="31"/>
      <c r="N54" s="141"/>
      <c r="O54" s="141"/>
      <c r="S54" s="31"/>
      <c r="T54" s="31"/>
      <c r="U54" s="31"/>
      <c r="V54" s="31"/>
    </row>
    <row r="55" spans="1:22" ht="13.5">
      <c r="A55" s="85">
        <v>2</v>
      </c>
      <c r="B55" s="327" t="s">
        <v>7</v>
      </c>
      <c r="C55" s="58">
        <f t="shared" si="8"/>
        <v>15748</v>
      </c>
      <c r="D55" s="151">
        <f aca="true" t="shared" si="10" ref="D55:D64">SUM(L50)</f>
        <v>21501</v>
      </c>
      <c r="E55" s="73">
        <f t="shared" si="9"/>
        <v>79.67216432257412</v>
      </c>
      <c r="F55" s="73">
        <f aca="true" t="shared" si="11" ref="F55:F64">SUM(C55/D55*100)</f>
        <v>73.24310497186177</v>
      </c>
      <c r="G55" s="5"/>
      <c r="H55" s="59">
        <v>3821</v>
      </c>
      <c r="I55" s="129">
        <v>33</v>
      </c>
      <c r="J55" s="327" t="s">
        <v>0</v>
      </c>
      <c r="K55" s="5">
        <f t="shared" si="7"/>
        <v>33</v>
      </c>
      <c r="L55" s="343">
        <v>4642</v>
      </c>
      <c r="M55" s="31"/>
      <c r="N55" s="141"/>
      <c r="O55" s="141"/>
      <c r="S55" s="31"/>
      <c r="T55" s="31"/>
      <c r="U55" s="31"/>
      <c r="V55" s="31"/>
    </row>
    <row r="56" spans="1:22" ht="13.5">
      <c r="A56" s="85">
        <v>3</v>
      </c>
      <c r="B56" s="327" t="s">
        <v>3</v>
      </c>
      <c r="C56" s="58">
        <f t="shared" si="8"/>
        <v>13725</v>
      </c>
      <c r="D56" s="151">
        <f t="shared" si="10"/>
        <v>16981</v>
      </c>
      <c r="E56" s="73">
        <f t="shared" si="9"/>
        <v>91.79987960671528</v>
      </c>
      <c r="F56" s="73">
        <f t="shared" si="11"/>
        <v>80.82562864377833</v>
      </c>
      <c r="G56" s="5"/>
      <c r="H56" s="138">
        <v>3362</v>
      </c>
      <c r="I56" s="129">
        <v>24</v>
      </c>
      <c r="J56" s="327" t="s">
        <v>41</v>
      </c>
      <c r="K56" s="5">
        <f t="shared" si="7"/>
        <v>24</v>
      </c>
      <c r="L56" s="343">
        <v>2565</v>
      </c>
      <c r="M56" s="31"/>
      <c r="N56" s="141"/>
      <c r="O56" s="141"/>
      <c r="S56" s="31"/>
      <c r="T56" s="31"/>
      <c r="U56" s="31"/>
      <c r="V56" s="31"/>
    </row>
    <row r="57" spans="1:22" ht="13.5">
      <c r="A57" s="85">
        <v>4</v>
      </c>
      <c r="B57" s="327" t="s">
        <v>1</v>
      </c>
      <c r="C57" s="58">
        <f t="shared" si="8"/>
        <v>9876</v>
      </c>
      <c r="D57" s="151">
        <f t="shared" si="10"/>
        <v>10967</v>
      </c>
      <c r="E57" s="73">
        <f t="shared" si="9"/>
        <v>89.42412169503802</v>
      </c>
      <c r="F57" s="73">
        <f t="shared" si="11"/>
        <v>90.05197410413058</v>
      </c>
      <c r="G57" s="5"/>
      <c r="H57" s="142">
        <v>1751</v>
      </c>
      <c r="I57" s="129">
        <v>36</v>
      </c>
      <c r="J57" s="327" t="s">
        <v>5</v>
      </c>
      <c r="K57" s="5">
        <f t="shared" si="7"/>
        <v>36</v>
      </c>
      <c r="L57" s="343">
        <v>1064</v>
      </c>
      <c r="M57" s="31"/>
      <c r="N57" s="141"/>
      <c r="O57" s="141"/>
      <c r="S57" s="31"/>
      <c r="T57" s="31"/>
      <c r="U57" s="31"/>
      <c r="V57" s="31"/>
    </row>
    <row r="58" spans="1:22" ht="14.25" thickBot="1">
      <c r="A58" s="85">
        <v>5</v>
      </c>
      <c r="B58" s="327" t="s">
        <v>42</v>
      </c>
      <c r="C58" s="58">
        <f t="shared" si="8"/>
        <v>7634</v>
      </c>
      <c r="D58" s="151">
        <f t="shared" si="10"/>
        <v>7726</v>
      </c>
      <c r="E58" s="73">
        <f t="shared" si="9"/>
        <v>89.53788411916491</v>
      </c>
      <c r="F58" s="73">
        <f t="shared" si="11"/>
        <v>98.80921563551644</v>
      </c>
      <c r="G58" s="16"/>
      <c r="H58" s="436">
        <v>1418</v>
      </c>
      <c r="I58" s="222">
        <v>40</v>
      </c>
      <c r="J58" s="332" t="s">
        <v>2</v>
      </c>
      <c r="K58" s="18">
        <f t="shared" si="7"/>
        <v>40</v>
      </c>
      <c r="L58" s="344">
        <v>2890</v>
      </c>
      <c r="M58" s="31"/>
      <c r="N58" s="141"/>
      <c r="O58" s="141"/>
      <c r="S58" s="31"/>
      <c r="T58" s="31"/>
      <c r="U58" s="31"/>
      <c r="V58" s="31"/>
    </row>
    <row r="59" spans="1:22" ht="14.25" thickTop="1">
      <c r="A59" s="85">
        <v>6</v>
      </c>
      <c r="B59" s="327" t="s">
        <v>38</v>
      </c>
      <c r="C59" s="58">
        <f t="shared" si="8"/>
        <v>4914</v>
      </c>
      <c r="D59" s="151">
        <f t="shared" si="10"/>
        <v>573</v>
      </c>
      <c r="E59" s="73">
        <f t="shared" si="9"/>
        <v>166.12576064908723</v>
      </c>
      <c r="F59" s="73">
        <f t="shared" si="11"/>
        <v>857.5916230366491</v>
      </c>
      <c r="G59" s="5"/>
      <c r="H59" s="205">
        <v>1132</v>
      </c>
      <c r="I59" s="232">
        <v>38</v>
      </c>
      <c r="J59" s="377" t="s">
        <v>52</v>
      </c>
      <c r="K59" s="12" t="s">
        <v>100</v>
      </c>
      <c r="L59" s="345">
        <v>171451</v>
      </c>
      <c r="M59" s="31"/>
      <c r="N59" s="141"/>
      <c r="O59" s="141"/>
      <c r="S59" s="31"/>
      <c r="T59" s="31"/>
      <c r="U59" s="31"/>
      <c r="V59" s="31"/>
    </row>
    <row r="60" spans="1:22" ht="13.5">
      <c r="A60" s="85">
        <v>7</v>
      </c>
      <c r="B60" s="327" t="s">
        <v>0</v>
      </c>
      <c r="C60" s="58">
        <f t="shared" si="8"/>
        <v>3821</v>
      </c>
      <c r="D60" s="151">
        <f t="shared" si="10"/>
        <v>4642</v>
      </c>
      <c r="E60" s="73">
        <f t="shared" si="9"/>
        <v>125.69078947368422</v>
      </c>
      <c r="F60" s="73">
        <f t="shared" si="11"/>
        <v>82.31365790607497</v>
      </c>
      <c r="G60" s="5"/>
      <c r="H60" s="142">
        <v>727</v>
      </c>
      <c r="I60" s="232">
        <v>15</v>
      </c>
      <c r="J60" s="327" t="s">
        <v>33</v>
      </c>
      <c r="K60" s="1"/>
      <c r="L60" s="163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7" t="s">
        <v>41</v>
      </c>
      <c r="C61" s="58">
        <f t="shared" si="8"/>
        <v>3362</v>
      </c>
      <c r="D61" s="151">
        <f t="shared" si="10"/>
        <v>2565</v>
      </c>
      <c r="E61" s="73">
        <f t="shared" si="9"/>
        <v>78.88315344908494</v>
      </c>
      <c r="F61" s="73">
        <f t="shared" si="11"/>
        <v>131.07212475633528</v>
      </c>
      <c r="G61" s="15"/>
      <c r="H61" s="142">
        <v>344</v>
      </c>
      <c r="I61" s="232">
        <v>12</v>
      </c>
      <c r="J61" s="327" t="s">
        <v>31</v>
      </c>
      <c r="K61" s="68"/>
      <c r="S61" s="31"/>
      <c r="T61" s="31"/>
      <c r="U61" s="31"/>
      <c r="V61" s="31"/>
    </row>
    <row r="62" spans="1:22" ht="13.5">
      <c r="A62" s="85">
        <v>9</v>
      </c>
      <c r="B62" s="327" t="s">
        <v>5</v>
      </c>
      <c r="C62" s="58">
        <f t="shared" si="8"/>
        <v>1751</v>
      </c>
      <c r="D62" s="151">
        <f t="shared" si="10"/>
        <v>1064</v>
      </c>
      <c r="E62" s="73">
        <f t="shared" si="9"/>
        <v>77.17055971793741</v>
      </c>
      <c r="F62" s="73">
        <f t="shared" si="11"/>
        <v>164.56766917293234</v>
      </c>
      <c r="G62" s="16"/>
      <c r="H62" s="142">
        <v>312</v>
      </c>
      <c r="I62" s="376">
        <v>1</v>
      </c>
      <c r="J62" s="327" t="s">
        <v>4</v>
      </c>
      <c r="K62" s="68"/>
      <c r="L62" s="1" t="s">
        <v>91</v>
      </c>
      <c r="M62" s="144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2" t="s">
        <v>2</v>
      </c>
      <c r="C63" s="58">
        <f t="shared" si="8"/>
        <v>1418</v>
      </c>
      <c r="D63" s="229">
        <f t="shared" si="10"/>
        <v>2890</v>
      </c>
      <c r="E63" s="87">
        <f t="shared" si="9"/>
        <v>42.788171394085694</v>
      </c>
      <c r="F63" s="73">
        <f t="shared" si="11"/>
        <v>49.06574394463668</v>
      </c>
      <c r="G63" s="143"/>
      <c r="H63" s="205">
        <v>276</v>
      </c>
      <c r="I63" s="129">
        <v>31</v>
      </c>
      <c r="J63" s="327" t="s">
        <v>188</v>
      </c>
      <c r="K63" s="5">
        <f>SUM(K49)</f>
        <v>26</v>
      </c>
      <c r="L63" s="327" t="s">
        <v>43</v>
      </c>
      <c r="M63" s="357">
        <v>82407</v>
      </c>
      <c r="N63" s="139">
        <f>SUM(H49)</f>
        <v>77565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5">
        <f>SUM(H89)</f>
        <v>143566</v>
      </c>
      <c r="D64" s="230">
        <f t="shared" si="10"/>
        <v>171451</v>
      </c>
      <c r="E64" s="87">
        <f t="shared" si="9"/>
        <v>89.8466737593091</v>
      </c>
      <c r="F64" s="94">
        <f t="shared" si="11"/>
        <v>83.73587788930948</v>
      </c>
      <c r="G64" s="93"/>
      <c r="H64" s="439">
        <v>235</v>
      </c>
      <c r="I64" s="129">
        <v>23</v>
      </c>
      <c r="J64" s="327" t="s">
        <v>40</v>
      </c>
      <c r="K64" s="5">
        <f aca="true" t="shared" si="12" ref="K64:K72">SUM(K50)</f>
        <v>13</v>
      </c>
      <c r="L64" s="327" t="s">
        <v>7</v>
      </c>
      <c r="M64" s="357">
        <v>19766</v>
      </c>
      <c r="N64" s="139">
        <f aca="true" t="shared" si="13" ref="N64:N72">SUM(H50)</f>
        <v>15748</v>
      </c>
      <c r="O64" s="61"/>
      <c r="S64" s="31"/>
      <c r="T64" s="31"/>
      <c r="U64" s="31"/>
      <c r="V64" s="31"/>
    </row>
    <row r="65" spans="8:22" ht="13.5">
      <c r="H65" s="58">
        <v>214</v>
      </c>
      <c r="I65" s="129">
        <v>30</v>
      </c>
      <c r="J65" s="327" t="s">
        <v>47</v>
      </c>
      <c r="K65" s="5">
        <f t="shared" si="12"/>
        <v>16</v>
      </c>
      <c r="L65" s="327" t="s">
        <v>3</v>
      </c>
      <c r="M65" s="357">
        <v>14951</v>
      </c>
      <c r="N65" s="139">
        <f t="shared" si="13"/>
        <v>13725</v>
      </c>
      <c r="O65" s="61"/>
      <c r="S65" s="31"/>
      <c r="T65" s="31"/>
      <c r="U65" s="31"/>
      <c r="V65" s="31"/>
    </row>
    <row r="66" spans="8:22" ht="13.5">
      <c r="H66" s="59">
        <v>186</v>
      </c>
      <c r="I66" s="129">
        <v>17</v>
      </c>
      <c r="J66" s="327" t="s">
        <v>34</v>
      </c>
      <c r="K66" s="5">
        <f t="shared" si="12"/>
        <v>34</v>
      </c>
      <c r="L66" s="327" t="s">
        <v>1</v>
      </c>
      <c r="M66" s="357">
        <v>11044</v>
      </c>
      <c r="N66" s="139">
        <f t="shared" si="13"/>
        <v>9876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8">
        <v>135</v>
      </c>
      <c r="I67" s="129">
        <v>3</v>
      </c>
      <c r="J67" s="327" t="s">
        <v>22</v>
      </c>
      <c r="K67" s="5">
        <f t="shared" si="12"/>
        <v>25</v>
      </c>
      <c r="L67" s="327" t="s">
        <v>42</v>
      </c>
      <c r="M67" s="357">
        <v>8526</v>
      </c>
      <c r="N67" s="139">
        <f t="shared" si="13"/>
        <v>7634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138">
        <v>72</v>
      </c>
      <c r="I68" s="129">
        <v>37</v>
      </c>
      <c r="J68" s="327" t="s">
        <v>51</v>
      </c>
      <c r="K68" s="5">
        <f t="shared" si="12"/>
        <v>21</v>
      </c>
      <c r="L68" s="327" t="s">
        <v>38</v>
      </c>
      <c r="M68" s="357">
        <v>2958</v>
      </c>
      <c r="N68" s="139">
        <f t="shared" si="13"/>
        <v>4914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8">
        <v>60</v>
      </c>
      <c r="I69" s="129">
        <v>14</v>
      </c>
      <c r="J69" s="327" t="s">
        <v>32</v>
      </c>
      <c r="K69" s="5">
        <f t="shared" si="12"/>
        <v>33</v>
      </c>
      <c r="L69" s="327" t="s">
        <v>0</v>
      </c>
      <c r="M69" s="357">
        <v>3040</v>
      </c>
      <c r="N69" s="139">
        <f t="shared" si="13"/>
        <v>3821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45</v>
      </c>
      <c r="I70" s="129">
        <v>27</v>
      </c>
      <c r="J70" s="327" t="s">
        <v>44</v>
      </c>
      <c r="K70" s="5">
        <f t="shared" si="12"/>
        <v>24</v>
      </c>
      <c r="L70" s="327" t="s">
        <v>41</v>
      </c>
      <c r="M70" s="357">
        <v>4262</v>
      </c>
      <c r="N70" s="139">
        <f t="shared" si="13"/>
        <v>3362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14</v>
      </c>
      <c r="I71" s="129">
        <v>29</v>
      </c>
      <c r="J71" s="327" t="s">
        <v>187</v>
      </c>
      <c r="K71" s="5">
        <f t="shared" si="12"/>
        <v>36</v>
      </c>
      <c r="L71" s="327" t="s">
        <v>5</v>
      </c>
      <c r="M71" s="357">
        <v>2269</v>
      </c>
      <c r="N71" s="139">
        <f t="shared" si="13"/>
        <v>1751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59">
        <v>0</v>
      </c>
      <c r="I72" s="129">
        <v>2</v>
      </c>
      <c r="J72" s="327" t="s">
        <v>6</v>
      </c>
      <c r="K72" s="5">
        <f t="shared" si="12"/>
        <v>40</v>
      </c>
      <c r="L72" s="332" t="s">
        <v>2</v>
      </c>
      <c r="M72" s="358">
        <v>3314</v>
      </c>
      <c r="N72" s="353">
        <f t="shared" si="13"/>
        <v>1418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8">
        <v>0</v>
      </c>
      <c r="I73" s="129">
        <v>4</v>
      </c>
      <c r="J73" s="327" t="s">
        <v>23</v>
      </c>
      <c r="K73" s="58"/>
      <c r="L73" s="354" t="s">
        <v>168</v>
      </c>
      <c r="M73" s="356">
        <v>159790</v>
      </c>
      <c r="N73" s="355">
        <f>SUM(H89)</f>
        <v>143566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8">
        <v>0</v>
      </c>
      <c r="I74" s="129">
        <v>5</v>
      </c>
      <c r="J74" s="327" t="s">
        <v>24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8">
        <v>0</v>
      </c>
      <c r="I75" s="129">
        <v>6</v>
      </c>
      <c r="J75" s="327" t="s">
        <v>25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9">
        <v>7</v>
      </c>
      <c r="J76" s="327" t="s">
        <v>26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9">
        <v>8</v>
      </c>
      <c r="J77" s="327" t="s">
        <v>27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9">
        <v>9</v>
      </c>
      <c r="J78" s="327" t="s">
        <v>28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9">
        <v>10</v>
      </c>
      <c r="J79" s="327" t="s">
        <v>29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3">
        <v>0</v>
      </c>
      <c r="I80" s="129">
        <v>11</v>
      </c>
      <c r="J80" s="327" t="s">
        <v>30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9">
        <v>18</v>
      </c>
      <c r="J81" s="327" t="s">
        <v>35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9">
        <v>19</v>
      </c>
      <c r="J82" s="327" t="s">
        <v>36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9">
        <v>20</v>
      </c>
      <c r="J83" s="327" t="s">
        <v>37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9">
        <v>22</v>
      </c>
      <c r="J84" s="327" t="s">
        <v>39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8">
        <v>0</v>
      </c>
      <c r="I85" s="129">
        <v>28</v>
      </c>
      <c r="J85" s="327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9">
        <v>32</v>
      </c>
      <c r="J86" s="327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9">
        <v>35</v>
      </c>
      <c r="J87" s="327" t="s">
        <v>50</v>
      </c>
      <c r="L87" s="64"/>
      <c r="M87" s="31"/>
      <c r="N87" s="31"/>
      <c r="O87" s="31"/>
      <c r="S87" s="39"/>
      <c r="T87" s="39"/>
    </row>
    <row r="88" spans="8:17" ht="13.5">
      <c r="H88" s="138">
        <v>0</v>
      </c>
      <c r="I88" s="129">
        <v>39</v>
      </c>
      <c r="J88" s="327" t="s">
        <v>53</v>
      </c>
      <c r="L88" s="64"/>
      <c r="M88" s="31"/>
      <c r="N88" s="31"/>
      <c r="O88" s="31"/>
      <c r="Q88" s="31"/>
    </row>
    <row r="89" spans="8:15" ht="13.5">
      <c r="H89" s="188">
        <f>SUM(H49:H88)</f>
        <v>143566</v>
      </c>
      <c r="I89" s="129"/>
      <c r="J89" s="5" t="s">
        <v>179</v>
      </c>
      <c r="L89" s="64"/>
      <c r="M89" s="31"/>
      <c r="N89" s="31"/>
      <c r="O89" s="31"/>
    </row>
    <row r="90" spans="9:16" ht="13.5">
      <c r="I90" s="351"/>
      <c r="J90" s="123"/>
      <c r="L90" s="64"/>
      <c r="M90" s="31"/>
      <c r="N90" s="31"/>
      <c r="O90" s="31"/>
      <c r="P90" s="1"/>
    </row>
    <row r="91" spans="9:16" ht="18.75">
      <c r="I91" s="140"/>
      <c r="J91" s="39"/>
      <c r="L91" s="64"/>
      <c r="M91" s="31"/>
      <c r="N91" s="31"/>
      <c r="O91" s="31"/>
      <c r="P91" s="62"/>
    </row>
    <row r="92" spans="9:16" ht="13.5">
      <c r="I92" s="140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6"/>
      <c r="Q1" s="3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5" t="s">
        <v>209</v>
      </c>
      <c r="I2" s="129"/>
      <c r="J2" s="404" t="s">
        <v>203</v>
      </c>
      <c r="K2" s="5"/>
      <c r="L2" s="388" t="s">
        <v>195</v>
      </c>
      <c r="Q2" s="1"/>
      <c r="R2" s="16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3" t="s">
        <v>199</v>
      </c>
      <c r="I3" s="129"/>
      <c r="J3" s="240" t="s">
        <v>200</v>
      </c>
      <c r="K3" s="5"/>
      <c r="L3" s="57" t="s">
        <v>199</v>
      </c>
      <c r="M3" s="128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9">
        <v>28783</v>
      </c>
      <c r="I4" s="129">
        <v>33</v>
      </c>
      <c r="J4" s="42" t="s">
        <v>0</v>
      </c>
      <c r="K4" s="185">
        <f>SUM(I4)</f>
        <v>33</v>
      </c>
      <c r="L4" s="362">
        <v>29716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59">
        <v>24337</v>
      </c>
      <c r="I5" s="129">
        <v>31</v>
      </c>
      <c r="J5" s="42" t="s">
        <v>94</v>
      </c>
      <c r="K5" s="185">
        <f aca="true" t="shared" si="0" ref="K5:K13">SUM(I5)</f>
        <v>31</v>
      </c>
      <c r="L5" s="362">
        <v>39183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8">
        <v>19917</v>
      </c>
      <c r="I6" s="129">
        <v>3</v>
      </c>
      <c r="J6" s="42" t="s">
        <v>22</v>
      </c>
      <c r="K6" s="185">
        <f t="shared" si="0"/>
        <v>3</v>
      </c>
      <c r="L6" s="362">
        <v>21466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8">
        <v>12505</v>
      </c>
      <c r="I7" s="129">
        <v>13</v>
      </c>
      <c r="J7" s="42" t="s">
        <v>7</v>
      </c>
      <c r="K7" s="185">
        <f t="shared" si="0"/>
        <v>13</v>
      </c>
      <c r="L7" s="362">
        <v>17172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8">
        <v>12475</v>
      </c>
      <c r="I8" s="129">
        <v>16</v>
      </c>
      <c r="J8" s="42" t="s">
        <v>3</v>
      </c>
      <c r="K8" s="185">
        <f t="shared" si="0"/>
        <v>16</v>
      </c>
      <c r="L8" s="362">
        <v>13996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8">
        <v>10651</v>
      </c>
      <c r="I9" s="129">
        <v>36</v>
      </c>
      <c r="J9" s="42" t="s">
        <v>5</v>
      </c>
      <c r="K9" s="185">
        <f t="shared" si="0"/>
        <v>36</v>
      </c>
      <c r="L9" s="362">
        <v>13419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8">
        <v>9272</v>
      </c>
      <c r="I10" s="129">
        <v>34</v>
      </c>
      <c r="J10" s="42" t="s">
        <v>1</v>
      </c>
      <c r="K10" s="185">
        <f t="shared" si="0"/>
        <v>34</v>
      </c>
      <c r="L10" s="362">
        <v>10936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8">
        <v>7054</v>
      </c>
      <c r="I11" s="129">
        <v>40</v>
      </c>
      <c r="J11" s="42" t="s">
        <v>2</v>
      </c>
      <c r="K11" s="185">
        <f t="shared" si="0"/>
        <v>40</v>
      </c>
      <c r="L11" s="362">
        <v>8385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8">
        <v>6680</v>
      </c>
      <c r="I12" s="129">
        <v>38</v>
      </c>
      <c r="J12" s="42" t="s">
        <v>52</v>
      </c>
      <c r="K12" s="185">
        <f t="shared" si="0"/>
        <v>38</v>
      </c>
      <c r="L12" s="362">
        <v>6994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6">
        <v>6615</v>
      </c>
      <c r="I13" s="222">
        <v>2</v>
      </c>
      <c r="J13" s="78" t="s">
        <v>6</v>
      </c>
      <c r="K13" s="185">
        <f t="shared" si="0"/>
        <v>2</v>
      </c>
      <c r="L13" s="363">
        <v>20007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8">
        <v>6444</v>
      </c>
      <c r="I14" s="192">
        <v>17</v>
      </c>
      <c r="J14" s="77" t="s">
        <v>34</v>
      </c>
      <c r="K14" s="164" t="s">
        <v>9</v>
      </c>
      <c r="L14" s="364">
        <v>219796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8">
        <v>5287</v>
      </c>
      <c r="I15" s="129">
        <v>26</v>
      </c>
      <c r="J15" s="42" t="s">
        <v>43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8">
        <v>1941</v>
      </c>
      <c r="I16" s="129">
        <v>24</v>
      </c>
      <c r="J16" s="42" t="s">
        <v>41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8">
        <v>1893</v>
      </c>
      <c r="I17" s="129">
        <v>14</v>
      </c>
      <c r="J17" s="42" t="s">
        <v>32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3">
        <v>1726</v>
      </c>
      <c r="I18" s="129">
        <v>9</v>
      </c>
      <c r="J18" s="42" t="s">
        <v>28</v>
      </c>
      <c r="K18" s="1"/>
      <c r="L18" s="406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9">
        <v>1376</v>
      </c>
      <c r="I19" s="129">
        <v>12</v>
      </c>
      <c r="J19" s="42" t="s">
        <v>31</v>
      </c>
      <c r="K19" s="185">
        <f>SUM(I4)</f>
        <v>33</v>
      </c>
      <c r="L19" s="42" t="s">
        <v>0</v>
      </c>
      <c r="M19" s="340">
        <v>26711</v>
      </c>
      <c r="N19" s="139">
        <f>SUM(H4)</f>
        <v>28783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8">
        <v>1334</v>
      </c>
      <c r="I20" s="129">
        <v>25</v>
      </c>
      <c r="J20" s="42" t="s">
        <v>42</v>
      </c>
      <c r="K20" s="185">
        <f aca="true" t="shared" si="1" ref="K20:K28">SUM(I5)</f>
        <v>31</v>
      </c>
      <c r="L20" s="42" t="s">
        <v>94</v>
      </c>
      <c r="M20" s="341">
        <v>24440</v>
      </c>
      <c r="N20" s="139">
        <f aca="true" t="shared" si="2" ref="N20:N28">SUM(H5)</f>
        <v>24337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0</v>
      </c>
      <c r="C21" s="58">
        <f>SUM(H4)</f>
        <v>28783</v>
      </c>
      <c r="D21" s="9">
        <f>SUM(L4)</f>
        <v>29716</v>
      </c>
      <c r="E21" s="73">
        <f aca="true" t="shared" si="3" ref="E21:E30">SUM(N19/M19*100)</f>
        <v>107.75710381490771</v>
      </c>
      <c r="F21" s="73">
        <f aca="true" t="shared" si="4" ref="F21:F31">SUM(C21/D21*100)</f>
        <v>96.8602772916947</v>
      </c>
      <c r="G21" s="86"/>
      <c r="H21" s="138">
        <v>1107</v>
      </c>
      <c r="I21" s="129">
        <v>39</v>
      </c>
      <c r="J21" s="42" t="s">
        <v>53</v>
      </c>
      <c r="K21" s="185">
        <f t="shared" si="1"/>
        <v>3</v>
      </c>
      <c r="L21" s="42" t="s">
        <v>22</v>
      </c>
      <c r="M21" s="341">
        <v>20235</v>
      </c>
      <c r="N21" s="139">
        <f t="shared" si="2"/>
        <v>19917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94</v>
      </c>
      <c r="C22" s="58">
        <f aca="true" t="shared" si="5" ref="C22:C30">SUM(H5)</f>
        <v>24337</v>
      </c>
      <c r="D22" s="9">
        <f aca="true" t="shared" si="6" ref="D22:D30">SUM(L5)</f>
        <v>39183</v>
      </c>
      <c r="E22" s="73">
        <f t="shared" si="3"/>
        <v>99.5785597381342</v>
      </c>
      <c r="F22" s="73">
        <f t="shared" si="4"/>
        <v>62.11111961820177</v>
      </c>
      <c r="G22" s="86"/>
      <c r="H22" s="59">
        <v>914</v>
      </c>
      <c r="I22" s="129">
        <v>10</v>
      </c>
      <c r="J22" s="42" t="s">
        <v>29</v>
      </c>
      <c r="K22" s="185">
        <f t="shared" si="1"/>
        <v>13</v>
      </c>
      <c r="L22" s="42" t="s">
        <v>7</v>
      </c>
      <c r="M22" s="341">
        <v>18298</v>
      </c>
      <c r="N22" s="139">
        <f t="shared" si="2"/>
        <v>12505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58">
        <f t="shared" si="5"/>
        <v>19917</v>
      </c>
      <c r="D23" s="9">
        <f t="shared" si="6"/>
        <v>21466</v>
      </c>
      <c r="E23" s="73">
        <f t="shared" si="3"/>
        <v>98.42846553002224</v>
      </c>
      <c r="F23" s="73">
        <f t="shared" si="4"/>
        <v>92.78393738935992</v>
      </c>
      <c r="G23" s="86"/>
      <c r="H23" s="138">
        <v>575</v>
      </c>
      <c r="I23" s="129">
        <v>1</v>
      </c>
      <c r="J23" s="42" t="s">
        <v>4</v>
      </c>
      <c r="K23" s="185">
        <f t="shared" si="1"/>
        <v>16</v>
      </c>
      <c r="L23" s="42" t="s">
        <v>3</v>
      </c>
      <c r="M23" s="341">
        <v>14659</v>
      </c>
      <c r="N23" s="139">
        <f t="shared" si="2"/>
        <v>12475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7</v>
      </c>
      <c r="C24" s="58">
        <f t="shared" si="5"/>
        <v>12505</v>
      </c>
      <c r="D24" s="9">
        <f t="shared" si="6"/>
        <v>17172</v>
      </c>
      <c r="E24" s="73">
        <f t="shared" si="3"/>
        <v>68.3408022734725</v>
      </c>
      <c r="F24" s="73">
        <f t="shared" si="4"/>
        <v>72.82203587235033</v>
      </c>
      <c r="G24" s="86"/>
      <c r="H24" s="138">
        <v>562</v>
      </c>
      <c r="I24" s="129">
        <v>4</v>
      </c>
      <c r="J24" s="42" t="s">
        <v>23</v>
      </c>
      <c r="K24" s="185">
        <f t="shared" si="1"/>
        <v>36</v>
      </c>
      <c r="L24" s="42" t="s">
        <v>5</v>
      </c>
      <c r="M24" s="341">
        <v>10459</v>
      </c>
      <c r="N24" s="139">
        <f t="shared" si="2"/>
        <v>10651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3</v>
      </c>
      <c r="C25" s="58">
        <f t="shared" si="5"/>
        <v>12475</v>
      </c>
      <c r="D25" s="9">
        <f t="shared" si="6"/>
        <v>13996</v>
      </c>
      <c r="E25" s="73">
        <f t="shared" si="3"/>
        <v>85.10130295381677</v>
      </c>
      <c r="F25" s="73">
        <f t="shared" si="4"/>
        <v>89.1326093169477</v>
      </c>
      <c r="G25" s="96"/>
      <c r="H25" s="59">
        <v>401</v>
      </c>
      <c r="I25" s="129">
        <v>19</v>
      </c>
      <c r="J25" s="42" t="s">
        <v>36</v>
      </c>
      <c r="K25" s="185">
        <f t="shared" si="1"/>
        <v>34</v>
      </c>
      <c r="L25" s="42" t="s">
        <v>1</v>
      </c>
      <c r="M25" s="341">
        <v>10918</v>
      </c>
      <c r="N25" s="139">
        <f t="shared" si="2"/>
        <v>9272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58">
        <f t="shared" si="5"/>
        <v>10651</v>
      </c>
      <c r="D26" s="9">
        <f t="shared" si="6"/>
        <v>13419</v>
      </c>
      <c r="E26" s="73">
        <f t="shared" si="3"/>
        <v>101.83573955445071</v>
      </c>
      <c r="F26" s="73">
        <f t="shared" si="4"/>
        <v>79.37253148520755</v>
      </c>
      <c r="G26" s="86"/>
      <c r="H26" s="59">
        <v>210</v>
      </c>
      <c r="I26" s="129">
        <v>32</v>
      </c>
      <c r="J26" s="42" t="s">
        <v>49</v>
      </c>
      <c r="K26" s="185">
        <f t="shared" si="1"/>
        <v>40</v>
      </c>
      <c r="L26" s="42" t="s">
        <v>2</v>
      </c>
      <c r="M26" s="341">
        <v>14638</v>
      </c>
      <c r="N26" s="139">
        <f t="shared" si="2"/>
        <v>7054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1</v>
      </c>
      <c r="C27" s="58">
        <f t="shared" si="5"/>
        <v>9272</v>
      </c>
      <c r="D27" s="9">
        <f t="shared" si="6"/>
        <v>10936</v>
      </c>
      <c r="E27" s="73">
        <f t="shared" si="3"/>
        <v>84.92397875068693</v>
      </c>
      <c r="F27" s="73">
        <f t="shared" si="4"/>
        <v>84.78419897585955</v>
      </c>
      <c r="G27" s="86"/>
      <c r="H27" s="138">
        <v>198</v>
      </c>
      <c r="I27" s="129">
        <v>18</v>
      </c>
      <c r="J27" s="42" t="s">
        <v>35</v>
      </c>
      <c r="K27" s="185">
        <f t="shared" si="1"/>
        <v>38</v>
      </c>
      <c r="L27" s="42" t="s">
        <v>52</v>
      </c>
      <c r="M27" s="341">
        <v>7433</v>
      </c>
      <c r="N27" s="139">
        <f t="shared" si="2"/>
        <v>6680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2</v>
      </c>
      <c r="C28" s="58">
        <f t="shared" si="5"/>
        <v>7054</v>
      </c>
      <c r="D28" s="9">
        <f t="shared" si="6"/>
        <v>8385</v>
      </c>
      <c r="E28" s="73">
        <f t="shared" si="3"/>
        <v>48.18964339390627</v>
      </c>
      <c r="F28" s="73">
        <f t="shared" si="4"/>
        <v>84.12641621943948</v>
      </c>
      <c r="G28" s="97"/>
      <c r="H28" s="138">
        <v>180</v>
      </c>
      <c r="I28" s="129">
        <v>11</v>
      </c>
      <c r="J28" s="42" t="s">
        <v>30</v>
      </c>
      <c r="K28" s="389">
        <f t="shared" si="1"/>
        <v>2</v>
      </c>
      <c r="L28" s="78" t="s">
        <v>6</v>
      </c>
      <c r="M28" s="390">
        <v>18696</v>
      </c>
      <c r="N28" s="353">
        <f t="shared" si="2"/>
        <v>6615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52</v>
      </c>
      <c r="C29" s="58">
        <f t="shared" si="5"/>
        <v>6680</v>
      </c>
      <c r="D29" s="9">
        <f t="shared" si="6"/>
        <v>6994</v>
      </c>
      <c r="E29" s="73">
        <f t="shared" si="3"/>
        <v>89.86950087447867</v>
      </c>
      <c r="F29" s="73">
        <f t="shared" si="4"/>
        <v>95.51043751787246</v>
      </c>
      <c r="G29" s="96"/>
      <c r="H29" s="138">
        <v>117</v>
      </c>
      <c r="I29" s="129">
        <v>22</v>
      </c>
      <c r="J29" s="42" t="s">
        <v>39</v>
      </c>
      <c r="K29" s="182"/>
      <c r="L29" s="182" t="s">
        <v>92</v>
      </c>
      <c r="M29" s="391">
        <v>203246</v>
      </c>
      <c r="N29" s="368">
        <f>SUM(H44)</f>
        <v>162764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6</v>
      </c>
      <c r="C30" s="58">
        <f t="shared" si="5"/>
        <v>6615</v>
      </c>
      <c r="D30" s="9">
        <f t="shared" si="6"/>
        <v>20007</v>
      </c>
      <c r="E30" s="81">
        <f t="shared" si="3"/>
        <v>35.381899871630296</v>
      </c>
      <c r="F30" s="87">
        <f t="shared" si="4"/>
        <v>33.063427800269906</v>
      </c>
      <c r="G30" s="99"/>
      <c r="H30" s="138">
        <v>89</v>
      </c>
      <c r="I30" s="129">
        <v>20</v>
      </c>
      <c r="J30" s="112" t="s">
        <v>37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162764</v>
      </c>
      <c r="D31" s="91">
        <f>SUM(L14)</f>
        <v>219796</v>
      </c>
      <c r="E31" s="94">
        <f>SUM(N29/M29*100)</f>
        <v>80.0822648416205</v>
      </c>
      <c r="F31" s="87">
        <f t="shared" si="4"/>
        <v>74.0523030446414</v>
      </c>
      <c r="G31" s="95"/>
      <c r="H31" s="138">
        <v>27</v>
      </c>
      <c r="I31" s="129">
        <v>15</v>
      </c>
      <c r="J31" s="165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9">
        <v>27</v>
      </c>
      <c r="I32" s="129">
        <v>27</v>
      </c>
      <c r="J32" s="165" t="s">
        <v>44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8">
        <v>25</v>
      </c>
      <c r="I33" s="129">
        <v>21</v>
      </c>
      <c r="J33" s="165" t="s">
        <v>38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8">
        <v>24</v>
      </c>
      <c r="I34" s="129">
        <v>5</v>
      </c>
      <c r="J34" s="165" t="s">
        <v>24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3">
        <v>18</v>
      </c>
      <c r="I35" s="129">
        <v>37</v>
      </c>
      <c r="J35" s="165" t="s">
        <v>51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9">
        <v>0</v>
      </c>
      <c r="I36" s="129">
        <v>6</v>
      </c>
      <c r="J36" s="165" t="s">
        <v>25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8">
        <v>0</v>
      </c>
      <c r="I37" s="129">
        <v>7</v>
      </c>
      <c r="J37" s="165" t="s">
        <v>26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8">
        <v>0</v>
      </c>
      <c r="I38" s="129">
        <v>8</v>
      </c>
      <c r="J38" s="165" t="s">
        <v>27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8">
        <v>0</v>
      </c>
      <c r="I39" s="129">
        <v>23</v>
      </c>
      <c r="J39" s="165" t="s">
        <v>40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8">
        <v>0</v>
      </c>
      <c r="I40" s="129">
        <v>28</v>
      </c>
      <c r="J40" s="165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8">
        <v>0</v>
      </c>
      <c r="I41" s="129">
        <v>29</v>
      </c>
      <c r="J41" s="165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8">
        <v>0</v>
      </c>
      <c r="I42" s="129">
        <v>30</v>
      </c>
      <c r="J42" s="165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8">
        <v>0</v>
      </c>
      <c r="I43" s="129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9">
        <f>SUM(H4:H43)</f>
        <v>162764</v>
      </c>
      <c r="I44" s="129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7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7" t="s">
        <v>209</v>
      </c>
      <c r="I48" s="129"/>
      <c r="J48" s="408" t="s">
        <v>162</v>
      </c>
      <c r="K48" s="5"/>
      <c r="L48" s="384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6" t="s">
        <v>199</v>
      </c>
      <c r="I49" s="129"/>
      <c r="J49" s="240" t="s">
        <v>21</v>
      </c>
      <c r="K49" s="5"/>
      <c r="L49" s="147" t="s">
        <v>199</v>
      </c>
      <c r="M49" s="128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9">
        <v>24708</v>
      </c>
      <c r="I50" s="129">
        <v>16</v>
      </c>
      <c r="J50" s="42" t="s">
        <v>3</v>
      </c>
      <c r="K50" s="190">
        <f>SUM(I50)</f>
        <v>16</v>
      </c>
      <c r="L50" s="343">
        <v>29070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2649</v>
      </c>
      <c r="I51" s="129">
        <v>26</v>
      </c>
      <c r="J51" s="42" t="s">
        <v>43</v>
      </c>
      <c r="K51" s="190">
        <f aca="true" t="shared" si="7" ref="K51:K59">SUM(I51)</f>
        <v>26</v>
      </c>
      <c r="L51" s="343">
        <v>3828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8">
        <v>1909</v>
      </c>
      <c r="I52" s="129">
        <v>40</v>
      </c>
      <c r="J52" s="42" t="s">
        <v>2</v>
      </c>
      <c r="K52" s="190">
        <f t="shared" si="7"/>
        <v>40</v>
      </c>
      <c r="L52" s="343">
        <v>1637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138">
        <v>1261</v>
      </c>
      <c r="I53" s="129">
        <v>36</v>
      </c>
      <c r="J53" s="42" t="s">
        <v>5</v>
      </c>
      <c r="K53" s="190">
        <f t="shared" si="7"/>
        <v>36</v>
      </c>
      <c r="L53" s="343">
        <v>1272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24708</v>
      </c>
      <c r="D54" s="151">
        <f>SUM(L50)</f>
        <v>29070</v>
      </c>
      <c r="E54" s="73">
        <f aca="true" t="shared" si="8" ref="E54:E63">SUM(N67/M67*100)</f>
        <v>82.60506168299287</v>
      </c>
      <c r="F54" s="73">
        <f aca="true" t="shared" si="9" ref="F54:F61">SUM(C54/D54*100)</f>
        <v>84.99484004127967</v>
      </c>
      <c r="G54" s="86"/>
      <c r="H54" s="138">
        <v>957</v>
      </c>
      <c r="I54" s="129">
        <v>34</v>
      </c>
      <c r="J54" s="42" t="s">
        <v>1</v>
      </c>
      <c r="K54" s="190">
        <f t="shared" si="7"/>
        <v>34</v>
      </c>
      <c r="L54" s="343">
        <v>1053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43</v>
      </c>
      <c r="C55" s="58">
        <f aca="true" t="shared" si="10" ref="C55:C63">SUM(H51)</f>
        <v>2649</v>
      </c>
      <c r="D55" s="151">
        <f aca="true" t="shared" si="11" ref="D55:D63">SUM(L51)</f>
        <v>3828</v>
      </c>
      <c r="E55" s="73">
        <f t="shared" si="8"/>
        <v>117.89052069425901</v>
      </c>
      <c r="F55" s="73">
        <f t="shared" si="9"/>
        <v>69.20062695924764</v>
      </c>
      <c r="G55" s="86"/>
      <c r="H55" s="59">
        <v>877</v>
      </c>
      <c r="I55" s="129">
        <v>33</v>
      </c>
      <c r="J55" s="42" t="s">
        <v>0</v>
      </c>
      <c r="K55" s="190">
        <f t="shared" si="7"/>
        <v>33</v>
      </c>
      <c r="L55" s="343">
        <v>1443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1909</v>
      </c>
      <c r="D56" s="151">
        <f t="shared" si="11"/>
        <v>1637</v>
      </c>
      <c r="E56" s="73">
        <f t="shared" si="8"/>
        <v>82.85590277777779</v>
      </c>
      <c r="F56" s="73">
        <f t="shared" si="9"/>
        <v>116.61576053756872</v>
      </c>
      <c r="G56" s="86"/>
      <c r="H56" s="138">
        <v>759</v>
      </c>
      <c r="I56" s="129">
        <v>25</v>
      </c>
      <c r="J56" s="42" t="s">
        <v>42</v>
      </c>
      <c r="K56" s="190">
        <f t="shared" si="7"/>
        <v>25</v>
      </c>
      <c r="L56" s="343">
        <v>1216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5</v>
      </c>
      <c r="C57" s="58">
        <f t="shared" si="10"/>
        <v>1261</v>
      </c>
      <c r="D57" s="151">
        <f t="shared" si="11"/>
        <v>1272</v>
      </c>
      <c r="E57" s="73">
        <f t="shared" si="8"/>
        <v>148.8783943329398</v>
      </c>
      <c r="F57" s="73">
        <f t="shared" si="9"/>
        <v>99.13522012578616</v>
      </c>
      <c r="G57" s="86"/>
      <c r="H57" s="138">
        <v>371</v>
      </c>
      <c r="I57" s="129">
        <v>1</v>
      </c>
      <c r="J57" s="42" t="s">
        <v>4</v>
      </c>
      <c r="K57" s="190">
        <f t="shared" si="7"/>
        <v>1</v>
      </c>
      <c r="L57" s="343">
        <v>442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1</v>
      </c>
      <c r="C58" s="58">
        <f t="shared" si="10"/>
        <v>957</v>
      </c>
      <c r="D58" s="151">
        <f t="shared" si="11"/>
        <v>1053</v>
      </c>
      <c r="E58" s="73">
        <f t="shared" si="8"/>
        <v>91.75455417066155</v>
      </c>
      <c r="F58" s="73">
        <f t="shared" si="9"/>
        <v>90.88319088319088</v>
      </c>
      <c r="G58" s="96"/>
      <c r="H58" s="59">
        <v>343</v>
      </c>
      <c r="I58" s="129">
        <v>24</v>
      </c>
      <c r="J58" s="42" t="s">
        <v>41</v>
      </c>
      <c r="K58" s="190">
        <f t="shared" si="7"/>
        <v>24</v>
      </c>
      <c r="L58" s="343">
        <v>345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0</v>
      </c>
      <c r="C59" s="58">
        <f t="shared" si="10"/>
        <v>877</v>
      </c>
      <c r="D59" s="151">
        <f t="shared" si="11"/>
        <v>1443</v>
      </c>
      <c r="E59" s="73">
        <f t="shared" si="8"/>
        <v>55.296343001261036</v>
      </c>
      <c r="F59" s="73">
        <f t="shared" si="9"/>
        <v>60.77616077616078</v>
      </c>
      <c r="G59" s="86"/>
      <c r="H59" s="422">
        <v>339</v>
      </c>
      <c r="I59" s="222">
        <v>31</v>
      </c>
      <c r="J59" s="78" t="s">
        <v>208</v>
      </c>
      <c r="K59" s="369">
        <f t="shared" si="7"/>
        <v>31</v>
      </c>
      <c r="L59" s="344">
        <v>255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759</v>
      </c>
      <c r="D60" s="151">
        <f t="shared" si="11"/>
        <v>1216</v>
      </c>
      <c r="E60" s="73">
        <f t="shared" si="8"/>
        <v>87.24137931034483</v>
      </c>
      <c r="F60" s="73">
        <f t="shared" si="9"/>
        <v>62.41776315789473</v>
      </c>
      <c r="G60" s="86"/>
      <c r="H60" s="59">
        <v>248</v>
      </c>
      <c r="I60" s="192">
        <v>14</v>
      </c>
      <c r="J60" s="77" t="s">
        <v>32</v>
      </c>
      <c r="K60" s="370" t="s">
        <v>9</v>
      </c>
      <c r="L60" s="371">
        <v>43218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</v>
      </c>
      <c r="C61" s="58">
        <f t="shared" si="10"/>
        <v>371</v>
      </c>
      <c r="D61" s="151">
        <f t="shared" si="11"/>
        <v>442</v>
      </c>
      <c r="E61" s="73">
        <f t="shared" si="8"/>
        <v>61.83333333333333</v>
      </c>
      <c r="F61" s="73">
        <f t="shared" si="9"/>
        <v>83.93665158371041</v>
      </c>
      <c r="G61" s="97"/>
      <c r="H61" s="59">
        <v>175</v>
      </c>
      <c r="I61" s="129">
        <v>19</v>
      </c>
      <c r="J61" s="42" t="s">
        <v>36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41</v>
      </c>
      <c r="C62" s="58">
        <f t="shared" si="10"/>
        <v>343</v>
      </c>
      <c r="D62" s="151">
        <f t="shared" si="11"/>
        <v>345</v>
      </c>
      <c r="E62" s="73">
        <f t="shared" si="8"/>
        <v>45.97855227882037</v>
      </c>
      <c r="F62" s="73">
        <f>SUM(C62/D62*100)</f>
        <v>99.42028985507247</v>
      </c>
      <c r="G62" s="96"/>
      <c r="H62" s="59">
        <v>139</v>
      </c>
      <c r="I62" s="129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208</v>
      </c>
      <c r="C63" s="58">
        <f t="shared" si="10"/>
        <v>339</v>
      </c>
      <c r="D63" s="151">
        <f t="shared" si="11"/>
        <v>255</v>
      </c>
      <c r="E63" s="81">
        <f t="shared" si="8"/>
        <v>90.64171122994652</v>
      </c>
      <c r="F63" s="81">
        <f>SUM(C63/D63*100)</f>
        <v>132.94117647058823</v>
      </c>
      <c r="G63" s="99"/>
      <c r="H63" s="138">
        <v>90</v>
      </c>
      <c r="I63" s="129">
        <v>15</v>
      </c>
      <c r="J63" s="42" t="s">
        <v>33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34978</v>
      </c>
      <c r="D64" s="91">
        <f>SUM(L60)</f>
        <v>43218</v>
      </c>
      <c r="E64" s="94">
        <f>SUM(N77/M77*100)</f>
        <v>84.04940407535562</v>
      </c>
      <c r="F64" s="94">
        <f>SUM(C64/D64*100)</f>
        <v>80.93387014669814</v>
      </c>
      <c r="G64" s="95"/>
      <c r="H64" s="60">
        <v>70</v>
      </c>
      <c r="I64" s="129">
        <v>13</v>
      </c>
      <c r="J64" s="42" t="s">
        <v>7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40</v>
      </c>
      <c r="I65" s="129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30</v>
      </c>
      <c r="I66" s="129">
        <v>9</v>
      </c>
      <c r="J66" s="42" t="s">
        <v>28</v>
      </c>
      <c r="K66" s="1"/>
      <c r="L66" s="409" t="s">
        <v>162</v>
      </c>
      <c r="M66" s="171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8</v>
      </c>
      <c r="I67" s="129">
        <v>12</v>
      </c>
      <c r="J67" s="42" t="s">
        <v>31</v>
      </c>
      <c r="K67" s="5">
        <f>SUM(I50)</f>
        <v>16</v>
      </c>
      <c r="L67" s="42" t="s">
        <v>3</v>
      </c>
      <c r="M67" s="365">
        <v>29911</v>
      </c>
      <c r="N67" s="139">
        <f>SUM(H50)</f>
        <v>24708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4</v>
      </c>
      <c r="I68" s="129">
        <v>37</v>
      </c>
      <c r="J68" s="42" t="s">
        <v>51</v>
      </c>
      <c r="K68" s="5">
        <f aca="true" t="shared" si="12" ref="K68:K76">SUM(I51)</f>
        <v>26</v>
      </c>
      <c r="L68" s="42" t="s">
        <v>43</v>
      </c>
      <c r="M68" s="366">
        <v>2247</v>
      </c>
      <c r="N68" s="139">
        <f aca="true" t="shared" si="13" ref="N68:N76">SUM(H51)</f>
        <v>2649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1</v>
      </c>
      <c r="I69" s="129">
        <v>23</v>
      </c>
      <c r="J69" s="42" t="s">
        <v>40</v>
      </c>
      <c r="K69" s="5">
        <f t="shared" si="12"/>
        <v>40</v>
      </c>
      <c r="L69" s="42" t="s">
        <v>2</v>
      </c>
      <c r="M69" s="366">
        <v>2304</v>
      </c>
      <c r="N69" s="139">
        <f t="shared" si="13"/>
        <v>1909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38">
        <v>0</v>
      </c>
      <c r="I70" s="129">
        <v>2</v>
      </c>
      <c r="J70" s="42" t="s">
        <v>6</v>
      </c>
      <c r="K70" s="5">
        <f t="shared" si="12"/>
        <v>36</v>
      </c>
      <c r="L70" s="42" t="s">
        <v>5</v>
      </c>
      <c r="M70" s="366">
        <v>847</v>
      </c>
      <c r="N70" s="139">
        <f t="shared" si="13"/>
        <v>1261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9">
        <v>3</v>
      </c>
      <c r="J71" s="42" t="s">
        <v>22</v>
      </c>
      <c r="K71" s="5">
        <f t="shared" si="12"/>
        <v>34</v>
      </c>
      <c r="L71" s="42" t="s">
        <v>1</v>
      </c>
      <c r="M71" s="366">
        <v>1043</v>
      </c>
      <c r="N71" s="139">
        <f t="shared" si="13"/>
        <v>957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9">
        <v>4</v>
      </c>
      <c r="J72" s="42" t="s">
        <v>23</v>
      </c>
      <c r="K72" s="5">
        <f t="shared" si="12"/>
        <v>33</v>
      </c>
      <c r="L72" s="42" t="s">
        <v>0</v>
      </c>
      <c r="M72" s="366">
        <v>1586</v>
      </c>
      <c r="N72" s="139">
        <f t="shared" si="13"/>
        <v>877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38">
        <v>0</v>
      </c>
      <c r="I73" s="129">
        <v>5</v>
      </c>
      <c r="J73" s="42" t="s">
        <v>24</v>
      </c>
      <c r="K73" s="5">
        <f t="shared" si="12"/>
        <v>25</v>
      </c>
      <c r="L73" s="42" t="s">
        <v>42</v>
      </c>
      <c r="M73" s="366">
        <v>870</v>
      </c>
      <c r="N73" s="139">
        <f t="shared" si="13"/>
        <v>759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9">
        <v>6</v>
      </c>
      <c r="J74" s="42" t="s">
        <v>25</v>
      </c>
      <c r="K74" s="5">
        <f t="shared" si="12"/>
        <v>1</v>
      </c>
      <c r="L74" s="42" t="s">
        <v>4</v>
      </c>
      <c r="M74" s="366">
        <v>600</v>
      </c>
      <c r="N74" s="139">
        <f t="shared" si="13"/>
        <v>371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9">
        <v>7</v>
      </c>
      <c r="J75" s="42" t="s">
        <v>26</v>
      </c>
      <c r="K75" s="5">
        <f t="shared" si="12"/>
        <v>24</v>
      </c>
      <c r="L75" s="42" t="s">
        <v>41</v>
      </c>
      <c r="M75" s="366">
        <v>746</v>
      </c>
      <c r="N75" s="139">
        <f t="shared" si="13"/>
        <v>343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9">
        <v>8</v>
      </c>
      <c r="J76" s="42" t="s">
        <v>27</v>
      </c>
      <c r="K76" s="18">
        <f t="shared" si="12"/>
        <v>31</v>
      </c>
      <c r="L76" s="78" t="s">
        <v>208</v>
      </c>
      <c r="M76" s="367">
        <v>374</v>
      </c>
      <c r="N76" s="353">
        <f t="shared" si="13"/>
        <v>339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9">
        <v>10</v>
      </c>
      <c r="J77" s="42" t="s">
        <v>29</v>
      </c>
      <c r="K77" s="5"/>
      <c r="L77" s="182" t="s">
        <v>92</v>
      </c>
      <c r="M77" s="372">
        <v>41616</v>
      </c>
      <c r="N77" s="368">
        <f>SUM(H90)</f>
        <v>34978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9">
        <v>11</v>
      </c>
      <c r="J78" s="42" t="s">
        <v>30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9">
        <v>18</v>
      </c>
      <c r="J79" s="42" t="s">
        <v>35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9">
        <v>20</v>
      </c>
      <c r="J80" s="42" t="s">
        <v>37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9">
        <v>21</v>
      </c>
      <c r="J81" s="42" t="s">
        <v>107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9">
        <v>22</v>
      </c>
      <c r="J82" s="42" t="s">
        <v>39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9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9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9">
        <v>29</v>
      </c>
      <c r="J85" s="42" t="s">
        <v>79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9">
        <v>30</v>
      </c>
      <c r="J86" s="42" t="s">
        <v>47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9">
        <v>32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9">
        <v>35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9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7">
        <f>SUM(H50:H89)</f>
        <v>34978</v>
      </c>
      <c r="I90" s="129"/>
      <c r="J90" s="5" t="s">
        <v>72</v>
      </c>
      <c r="Q90" s="1"/>
      <c r="R90" s="16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8" t="s">
        <v>201</v>
      </c>
      <c r="I1" t="s">
        <v>73</v>
      </c>
      <c r="J1" s="62"/>
      <c r="K1" s="1"/>
      <c r="L1" s="63"/>
      <c r="N1" s="63"/>
      <c r="O1" s="64"/>
      <c r="Q1" s="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2" t="s">
        <v>218</v>
      </c>
      <c r="I2" s="5"/>
      <c r="J2" s="397" t="s">
        <v>201</v>
      </c>
      <c r="K2" s="127"/>
      <c r="L2" s="384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40" t="s">
        <v>21</v>
      </c>
      <c r="K3" s="127"/>
      <c r="L3" s="147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9">
        <v>51238</v>
      </c>
      <c r="I4" s="129">
        <v>33</v>
      </c>
      <c r="J4" s="328" t="s">
        <v>0</v>
      </c>
      <c r="K4" s="191">
        <f>SUM(I4)</f>
        <v>33</v>
      </c>
      <c r="L4" s="343">
        <v>54308</v>
      </c>
      <c r="M4" s="148"/>
      <c r="N4" s="145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8">
        <v>17819</v>
      </c>
      <c r="I5" s="129">
        <v>34</v>
      </c>
      <c r="J5" s="328" t="s">
        <v>1</v>
      </c>
      <c r="K5" s="191">
        <f aca="true" t="shared" si="0" ref="K5:K13">SUM(I5)</f>
        <v>34</v>
      </c>
      <c r="L5" s="373">
        <v>17026</v>
      </c>
      <c r="M5" s="148"/>
      <c r="N5" s="145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8">
        <v>16015</v>
      </c>
      <c r="I6" s="129">
        <v>40</v>
      </c>
      <c r="J6" s="328" t="s">
        <v>2</v>
      </c>
      <c r="K6" s="191">
        <f t="shared" si="0"/>
        <v>40</v>
      </c>
      <c r="L6" s="373">
        <v>19397</v>
      </c>
      <c r="M6" s="148"/>
      <c r="N6" s="140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8">
        <v>6725</v>
      </c>
      <c r="I7" s="129">
        <v>24</v>
      </c>
      <c r="J7" s="328" t="s">
        <v>41</v>
      </c>
      <c r="K7" s="191">
        <f t="shared" si="0"/>
        <v>24</v>
      </c>
      <c r="L7" s="373">
        <v>7800</v>
      </c>
      <c r="M7" s="148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8">
        <v>6346</v>
      </c>
      <c r="I8" s="129">
        <v>13</v>
      </c>
      <c r="J8" s="328" t="s">
        <v>7</v>
      </c>
      <c r="K8" s="191">
        <f t="shared" si="0"/>
        <v>13</v>
      </c>
      <c r="L8" s="373">
        <v>5219</v>
      </c>
      <c r="M8" s="148"/>
      <c r="N8" s="145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8">
        <v>5217</v>
      </c>
      <c r="I9" s="129">
        <v>25</v>
      </c>
      <c r="J9" s="328" t="s">
        <v>42</v>
      </c>
      <c r="K9" s="191">
        <f t="shared" si="0"/>
        <v>25</v>
      </c>
      <c r="L9" s="373">
        <v>5000</v>
      </c>
      <c r="M9" s="148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8">
        <v>3454</v>
      </c>
      <c r="I10" s="129">
        <v>14</v>
      </c>
      <c r="J10" s="328" t="s">
        <v>32</v>
      </c>
      <c r="K10" s="191">
        <f t="shared" si="0"/>
        <v>14</v>
      </c>
      <c r="L10" s="373">
        <v>2729</v>
      </c>
      <c r="M10" s="148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8">
        <v>2460</v>
      </c>
      <c r="I11" s="129">
        <v>26</v>
      </c>
      <c r="J11" s="328" t="s">
        <v>43</v>
      </c>
      <c r="K11" s="191">
        <f t="shared" si="0"/>
        <v>26</v>
      </c>
      <c r="L11" s="373">
        <v>2340</v>
      </c>
      <c r="M11" s="148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8">
        <v>1086</v>
      </c>
      <c r="I12" s="129">
        <v>9</v>
      </c>
      <c r="J12" s="328" t="s">
        <v>28</v>
      </c>
      <c r="K12" s="191">
        <f t="shared" si="0"/>
        <v>9</v>
      </c>
      <c r="L12" s="373">
        <v>876</v>
      </c>
      <c r="M12" s="148"/>
      <c r="O12" s="1"/>
      <c r="Q12" s="1"/>
      <c r="R12" s="64"/>
      <c r="S12" s="31"/>
      <c r="T12" s="31"/>
      <c r="U12" s="141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6">
        <v>997</v>
      </c>
      <c r="I13" s="222">
        <v>31</v>
      </c>
      <c r="J13" s="333" t="s">
        <v>48</v>
      </c>
      <c r="K13" s="393">
        <f t="shared" si="0"/>
        <v>31</v>
      </c>
      <c r="L13" s="344">
        <v>1166</v>
      </c>
      <c r="M13" s="149"/>
      <c r="N13" s="150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8">
        <v>996</v>
      </c>
      <c r="I14" s="192">
        <v>12</v>
      </c>
      <c r="J14" s="416" t="s">
        <v>31</v>
      </c>
      <c r="K14" s="127" t="s">
        <v>9</v>
      </c>
      <c r="L14" s="396">
        <v>124449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8">
        <v>966</v>
      </c>
      <c r="I15" s="129">
        <v>36</v>
      </c>
      <c r="J15" s="328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8">
        <v>743</v>
      </c>
      <c r="I16" s="129">
        <v>20</v>
      </c>
      <c r="J16" s="328" t="s">
        <v>37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8">
        <v>672</v>
      </c>
      <c r="I17" s="129">
        <v>21</v>
      </c>
      <c r="J17" s="328" t="s">
        <v>38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3">
        <v>661</v>
      </c>
      <c r="I18" s="129">
        <v>17</v>
      </c>
      <c r="J18" s="328" t="s">
        <v>34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9">
        <v>551</v>
      </c>
      <c r="I19" s="129">
        <v>22</v>
      </c>
      <c r="J19" s="328" t="s">
        <v>39</v>
      </c>
      <c r="K19" s="1"/>
      <c r="L19" s="72" t="s">
        <v>105</v>
      </c>
      <c r="M19" s="144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8">
        <v>435</v>
      </c>
      <c r="I20" s="129">
        <v>38</v>
      </c>
      <c r="J20" s="328" t="s">
        <v>52</v>
      </c>
      <c r="K20" s="191">
        <f>SUM(I4)</f>
        <v>33</v>
      </c>
      <c r="L20" s="328" t="s">
        <v>0</v>
      </c>
      <c r="M20" s="338">
        <v>57388</v>
      </c>
      <c r="N20" s="139">
        <f>SUM(H4)</f>
        <v>51238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8">
        <v>388</v>
      </c>
      <c r="I21" s="129">
        <v>6</v>
      </c>
      <c r="J21" s="328" t="s">
        <v>25</v>
      </c>
      <c r="K21" s="191">
        <f aca="true" t="shared" si="1" ref="K21:K29">SUM(I5)</f>
        <v>34</v>
      </c>
      <c r="L21" s="328" t="s">
        <v>1</v>
      </c>
      <c r="M21" s="339">
        <v>20960</v>
      </c>
      <c r="N21" s="139">
        <f aca="true" t="shared" si="2" ref="N21:N29">SUM(H5)</f>
        <v>17819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8" t="s">
        <v>0</v>
      </c>
      <c r="C22" s="58">
        <f>SUM(H4)</f>
        <v>51238</v>
      </c>
      <c r="D22" s="151">
        <f>SUM(L4)</f>
        <v>54308</v>
      </c>
      <c r="E22" s="79">
        <f aca="true" t="shared" si="3" ref="E22:E31">SUM(N20/M20*100)</f>
        <v>89.28347389698195</v>
      </c>
      <c r="F22" s="73">
        <f aca="true" t="shared" si="4" ref="F22:F32">SUM(C22/D22*100)</f>
        <v>94.3470575237534</v>
      </c>
      <c r="G22" s="86"/>
      <c r="H22" s="138">
        <v>335</v>
      </c>
      <c r="I22" s="129">
        <v>16</v>
      </c>
      <c r="J22" s="328" t="s">
        <v>3</v>
      </c>
      <c r="K22" s="191">
        <f t="shared" si="1"/>
        <v>40</v>
      </c>
      <c r="L22" s="328" t="s">
        <v>2</v>
      </c>
      <c r="M22" s="339">
        <v>18022</v>
      </c>
      <c r="N22" s="139">
        <f t="shared" si="2"/>
        <v>16015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8" t="s">
        <v>1</v>
      </c>
      <c r="C23" s="58">
        <f aca="true" t="shared" si="5" ref="C23:C31">SUM(H5)</f>
        <v>17819</v>
      </c>
      <c r="D23" s="151">
        <f aca="true" t="shared" si="6" ref="D23:D31">SUM(L5)</f>
        <v>17026</v>
      </c>
      <c r="E23" s="79">
        <f t="shared" si="3"/>
        <v>85.01431297709924</v>
      </c>
      <c r="F23" s="73">
        <f t="shared" si="4"/>
        <v>104.65758252085047</v>
      </c>
      <c r="G23" s="86"/>
      <c r="H23" s="138">
        <v>189</v>
      </c>
      <c r="I23" s="129">
        <v>18</v>
      </c>
      <c r="J23" s="328" t="s">
        <v>35</v>
      </c>
      <c r="K23" s="191">
        <f t="shared" si="1"/>
        <v>24</v>
      </c>
      <c r="L23" s="328" t="s">
        <v>41</v>
      </c>
      <c r="M23" s="339">
        <v>6009</v>
      </c>
      <c r="N23" s="139">
        <f t="shared" si="2"/>
        <v>6725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8" t="s">
        <v>2</v>
      </c>
      <c r="C24" s="58">
        <f t="shared" si="5"/>
        <v>16015</v>
      </c>
      <c r="D24" s="151">
        <f t="shared" si="6"/>
        <v>19397</v>
      </c>
      <c r="E24" s="79">
        <f t="shared" si="3"/>
        <v>88.86361114193764</v>
      </c>
      <c r="F24" s="73">
        <f t="shared" si="4"/>
        <v>82.56431406918595</v>
      </c>
      <c r="G24" s="86"/>
      <c r="H24" s="138">
        <v>163</v>
      </c>
      <c r="I24" s="129">
        <v>1</v>
      </c>
      <c r="J24" s="328" t="s">
        <v>4</v>
      </c>
      <c r="K24" s="191">
        <f t="shared" si="1"/>
        <v>13</v>
      </c>
      <c r="L24" s="328" t="s">
        <v>7</v>
      </c>
      <c r="M24" s="339">
        <v>8158</v>
      </c>
      <c r="N24" s="139">
        <f t="shared" si="2"/>
        <v>6346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8" t="s">
        <v>41</v>
      </c>
      <c r="C25" s="58">
        <f t="shared" si="5"/>
        <v>6725</v>
      </c>
      <c r="D25" s="151">
        <f t="shared" si="6"/>
        <v>7800</v>
      </c>
      <c r="E25" s="79">
        <f t="shared" si="3"/>
        <v>111.91546014311866</v>
      </c>
      <c r="F25" s="73">
        <f t="shared" si="4"/>
        <v>86.21794871794873</v>
      </c>
      <c r="G25" s="86"/>
      <c r="H25" s="138">
        <v>145</v>
      </c>
      <c r="I25" s="129">
        <v>11</v>
      </c>
      <c r="J25" s="328" t="s">
        <v>30</v>
      </c>
      <c r="K25" s="191">
        <f t="shared" si="1"/>
        <v>25</v>
      </c>
      <c r="L25" s="328" t="s">
        <v>42</v>
      </c>
      <c r="M25" s="339">
        <v>6309</v>
      </c>
      <c r="N25" s="139">
        <f t="shared" si="2"/>
        <v>5217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8" t="s">
        <v>7</v>
      </c>
      <c r="C26" s="58">
        <f t="shared" si="5"/>
        <v>6346</v>
      </c>
      <c r="D26" s="151">
        <f t="shared" si="6"/>
        <v>5219</v>
      </c>
      <c r="E26" s="79">
        <f t="shared" si="3"/>
        <v>77.78867369453297</v>
      </c>
      <c r="F26" s="73">
        <f t="shared" si="4"/>
        <v>121.59417512933513</v>
      </c>
      <c r="G26" s="96"/>
      <c r="H26" s="138">
        <v>89</v>
      </c>
      <c r="I26" s="129">
        <v>29</v>
      </c>
      <c r="J26" s="328" t="s">
        <v>187</v>
      </c>
      <c r="K26" s="191">
        <f t="shared" si="1"/>
        <v>14</v>
      </c>
      <c r="L26" s="328" t="s">
        <v>32</v>
      </c>
      <c r="M26" s="339">
        <v>2985</v>
      </c>
      <c r="N26" s="139">
        <f t="shared" si="2"/>
        <v>3454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8" t="s">
        <v>42</v>
      </c>
      <c r="C27" s="58">
        <f t="shared" si="5"/>
        <v>5217</v>
      </c>
      <c r="D27" s="151">
        <f t="shared" si="6"/>
        <v>5000</v>
      </c>
      <c r="E27" s="79">
        <f t="shared" si="3"/>
        <v>82.69139324774132</v>
      </c>
      <c r="F27" s="73">
        <f t="shared" si="4"/>
        <v>104.34</v>
      </c>
      <c r="G27" s="100"/>
      <c r="H27" s="138">
        <v>73</v>
      </c>
      <c r="I27" s="129">
        <v>4</v>
      </c>
      <c r="J27" s="328" t="s">
        <v>23</v>
      </c>
      <c r="K27" s="191">
        <f t="shared" si="1"/>
        <v>26</v>
      </c>
      <c r="L27" s="328" t="s">
        <v>43</v>
      </c>
      <c r="M27" s="339">
        <v>2094</v>
      </c>
      <c r="N27" s="139">
        <f t="shared" si="2"/>
        <v>2460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8" t="s">
        <v>32</v>
      </c>
      <c r="C28" s="58">
        <f t="shared" si="5"/>
        <v>3454</v>
      </c>
      <c r="D28" s="151">
        <f t="shared" si="6"/>
        <v>2729</v>
      </c>
      <c r="E28" s="79">
        <f t="shared" si="3"/>
        <v>115.71189279731993</v>
      </c>
      <c r="F28" s="73">
        <f t="shared" si="4"/>
        <v>126.56650787834371</v>
      </c>
      <c r="G28" s="86"/>
      <c r="H28" s="138">
        <v>26</v>
      </c>
      <c r="I28" s="129">
        <v>15</v>
      </c>
      <c r="J28" s="328" t="s">
        <v>33</v>
      </c>
      <c r="K28" s="191">
        <f t="shared" si="1"/>
        <v>9</v>
      </c>
      <c r="L28" s="328" t="s">
        <v>28</v>
      </c>
      <c r="M28" s="339">
        <v>1034</v>
      </c>
      <c r="N28" s="139">
        <f t="shared" si="2"/>
        <v>1086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8" t="s">
        <v>43</v>
      </c>
      <c r="C29" s="58">
        <f t="shared" si="5"/>
        <v>2460</v>
      </c>
      <c r="D29" s="151">
        <f t="shared" si="6"/>
        <v>2340</v>
      </c>
      <c r="E29" s="79">
        <f t="shared" si="3"/>
        <v>117.4785100286533</v>
      </c>
      <c r="F29" s="73">
        <f t="shared" si="4"/>
        <v>105.12820512820514</v>
      </c>
      <c r="G29" s="97"/>
      <c r="H29" s="138">
        <v>22</v>
      </c>
      <c r="I29" s="129">
        <v>32</v>
      </c>
      <c r="J29" s="328" t="s">
        <v>49</v>
      </c>
      <c r="K29" s="393">
        <f t="shared" si="1"/>
        <v>31</v>
      </c>
      <c r="L29" s="333" t="s">
        <v>48</v>
      </c>
      <c r="M29" s="394">
        <v>1261</v>
      </c>
      <c r="N29" s="139">
        <f t="shared" si="2"/>
        <v>997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8" t="s">
        <v>28</v>
      </c>
      <c r="C30" s="58">
        <f t="shared" si="5"/>
        <v>1086</v>
      </c>
      <c r="D30" s="151">
        <f t="shared" si="6"/>
        <v>876</v>
      </c>
      <c r="E30" s="79">
        <f t="shared" si="3"/>
        <v>105.02901353965184</v>
      </c>
      <c r="F30" s="73">
        <f t="shared" si="4"/>
        <v>123.97260273972603</v>
      </c>
      <c r="G30" s="96"/>
      <c r="H30" s="138">
        <v>14</v>
      </c>
      <c r="I30" s="129">
        <v>28</v>
      </c>
      <c r="J30" s="328" t="s">
        <v>45</v>
      </c>
      <c r="K30" s="182"/>
      <c r="L30" s="333"/>
      <c r="M30" s="395">
        <v>135278</v>
      </c>
      <c r="N30" s="139">
        <f>SUM(H44)</f>
        <v>117831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3" t="s">
        <v>208</v>
      </c>
      <c r="C31" s="58">
        <f t="shared" si="5"/>
        <v>997</v>
      </c>
      <c r="D31" s="151">
        <f t="shared" si="6"/>
        <v>1166</v>
      </c>
      <c r="E31" s="80">
        <f t="shared" si="3"/>
        <v>79.06423473433783</v>
      </c>
      <c r="F31" s="87">
        <f t="shared" si="4"/>
        <v>85.50600343053173</v>
      </c>
      <c r="G31" s="99"/>
      <c r="H31" s="138">
        <v>5</v>
      </c>
      <c r="I31" s="129">
        <v>39</v>
      </c>
      <c r="J31" s="328" t="s">
        <v>53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117831</v>
      </c>
      <c r="D32" s="91">
        <f>SUM(L14)</f>
        <v>124449</v>
      </c>
      <c r="E32" s="92">
        <f>SUM(N30/M30*100)</f>
        <v>87.10285486184006</v>
      </c>
      <c r="F32" s="87">
        <f t="shared" si="4"/>
        <v>94.68215895668105</v>
      </c>
      <c r="G32" s="95"/>
      <c r="H32" s="139">
        <v>1</v>
      </c>
      <c r="I32" s="129">
        <v>23</v>
      </c>
      <c r="J32" s="328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8">
        <v>0</v>
      </c>
      <c r="I33" s="129">
        <v>2</v>
      </c>
      <c r="J33" s="328" t="s">
        <v>6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3">
        <v>0</v>
      </c>
      <c r="I34" s="129">
        <v>3</v>
      </c>
      <c r="J34" s="328" t="s">
        <v>22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9">
        <v>0</v>
      </c>
      <c r="I35" s="129">
        <v>5</v>
      </c>
      <c r="J35" s="328" t="s">
        <v>24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8">
        <v>0</v>
      </c>
      <c r="I36" s="129">
        <v>7</v>
      </c>
      <c r="J36" s="328" t="s">
        <v>26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8">
        <v>0</v>
      </c>
      <c r="I37" s="129">
        <v>8</v>
      </c>
      <c r="J37" s="328" t="s">
        <v>27</v>
      </c>
      <c r="K37" s="61"/>
      <c r="L37" s="31"/>
      <c r="Q37" s="1"/>
      <c r="R37" s="64"/>
      <c r="S37" s="31"/>
      <c r="T37" s="31"/>
      <c r="U37" s="31"/>
      <c r="V37" s="141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8">
        <v>0</v>
      </c>
      <c r="I38" s="129">
        <v>10</v>
      </c>
      <c r="J38" s="328" t="s">
        <v>29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8">
        <v>0</v>
      </c>
      <c r="I39" s="129">
        <v>19</v>
      </c>
      <c r="J39" s="328" t="s">
        <v>36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8">
        <v>0</v>
      </c>
      <c r="I40" s="129">
        <v>27</v>
      </c>
      <c r="J40" s="328" t="s">
        <v>44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8">
        <v>0</v>
      </c>
      <c r="I41" s="129">
        <v>30</v>
      </c>
      <c r="J41" s="328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8">
        <v>0</v>
      </c>
      <c r="I42" s="129">
        <v>35</v>
      </c>
      <c r="J42" s="328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8">
        <v>0</v>
      </c>
      <c r="I43" s="129">
        <v>37</v>
      </c>
      <c r="J43" s="328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7">
        <f>SUM(H4:H43)</f>
        <v>117831</v>
      </c>
      <c r="I44" s="5"/>
      <c r="J44" s="327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9" t="s">
        <v>209</v>
      </c>
      <c r="I48" s="5"/>
      <c r="J48" s="386" t="s">
        <v>204</v>
      </c>
      <c r="K48" s="127"/>
      <c r="L48" s="410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0" t="s">
        <v>21</v>
      </c>
      <c r="K49" s="152"/>
      <c r="L49" s="146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9">
        <v>103373</v>
      </c>
      <c r="I50" s="328">
        <v>17</v>
      </c>
      <c r="J50" s="327" t="s">
        <v>34</v>
      </c>
      <c r="K50" s="194">
        <f>SUM(I50)</f>
        <v>17</v>
      </c>
      <c r="L50" s="411">
        <v>14252</v>
      </c>
      <c r="M50" s="124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8">
        <v>32578</v>
      </c>
      <c r="I51" s="328">
        <v>16</v>
      </c>
      <c r="J51" s="327" t="s">
        <v>3</v>
      </c>
      <c r="K51" s="194">
        <f aca="true" t="shared" si="7" ref="K51:K59">SUM(I51)</f>
        <v>16</v>
      </c>
      <c r="L51" s="412">
        <v>51996</v>
      </c>
      <c r="M51" s="124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8">
        <v>21394</v>
      </c>
      <c r="I52" s="328">
        <v>36</v>
      </c>
      <c r="J52" s="327" t="s">
        <v>5</v>
      </c>
      <c r="K52" s="194">
        <f t="shared" si="7"/>
        <v>36</v>
      </c>
      <c r="L52" s="412">
        <v>14660</v>
      </c>
      <c r="M52" s="124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8">
        <v>17042</v>
      </c>
      <c r="I53" s="328">
        <v>38</v>
      </c>
      <c r="J53" s="327" t="s">
        <v>52</v>
      </c>
      <c r="K53" s="194">
        <f t="shared" si="7"/>
        <v>38</v>
      </c>
      <c r="L53" s="412">
        <v>8962</v>
      </c>
      <c r="M53" s="124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8">
        <v>10967</v>
      </c>
      <c r="I54" s="328">
        <v>26</v>
      </c>
      <c r="J54" s="327" t="s">
        <v>43</v>
      </c>
      <c r="K54" s="194">
        <f t="shared" si="7"/>
        <v>26</v>
      </c>
      <c r="L54" s="412">
        <v>44503</v>
      </c>
      <c r="M54" s="124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7" t="s">
        <v>34</v>
      </c>
      <c r="C55" s="58">
        <f>SUM(H50)</f>
        <v>103373</v>
      </c>
      <c r="D55" s="9">
        <f>SUM(L50)</f>
        <v>14252</v>
      </c>
      <c r="E55" s="73">
        <f>SUM(N66/M66*100)</f>
        <v>96.64098872538938</v>
      </c>
      <c r="F55" s="73">
        <f aca="true" t="shared" si="8" ref="F55:F65">SUM(C55/D55*100)</f>
        <v>725.3227617176536</v>
      </c>
      <c r="G55" s="86"/>
      <c r="H55" s="138">
        <v>9416</v>
      </c>
      <c r="I55" s="328">
        <v>14</v>
      </c>
      <c r="J55" s="327" t="s">
        <v>32</v>
      </c>
      <c r="K55" s="194">
        <f t="shared" si="7"/>
        <v>14</v>
      </c>
      <c r="L55" s="412">
        <v>1412</v>
      </c>
      <c r="M55" s="124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7" t="s">
        <v>3</v>
      </c>
      <c r="C56" s="58">
        <f aca="true" t="shared" si="9" ref="C56:C64">SUM(H51)</f>
        <v>32578</v>
      </c>
      <c r="D56" s="9">
        <f aca="true" t="shared" si="10" ref="D56:D64">SUM(L51)</f>
        <v>51996</v>
      </c>
      <c r="E56" s="73">
        <f aca="true" t="shared" si="11" ref="E56:E65">SUM(N67/M67*100)</f>
        <v>113.01210670551913</v>
      </c>
      <c r="F56" s="73">
        <f t="shared" si="8"/>
        <v>62.6548196015078</v>
      </c>
      <c r="G56" s="86"/>
      <c r="H56" s="138">
        <v>7827</v>
      </c>
      <c r="I56" s="328">
        <v>40</v>
      </c>
      <c r="J56" s="327" t="s">
        <v>2</v>
      </c>
      <c r="K56" s="194">
        <f t="shared" si="7"/>
        <v>40</v>
      </c>
      <c r="L56" s="412">
        <v>7360</v>
      </c>
      <c r="M56" s="124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7" t="s">
        <v>5</v>
      </c>
      <c r="C57" s="58">
        <f t="shared" si="9"/>
        <v>21394</v>
      </c>
      <c r="D57" s="9">
        <f t="shared" si="10"/>
        <v>14660</v>
      </c>
      <c r="E57" s="73">
        <f t="shared" si="11"/>
        <v>105.2232933307102</v>
      </c>
      <c r="F57" s="73">
        <f t="shared" si="8"/>
        <v>145.93451568894952</v>
      </c>
      <c r="G57" s="86"/>
      <c r="H57" s="138">
        <v>7369</v>
      </c>
      <c r="I57" s="328">
        <v>24</v>
      </c>
      <c r="J57" s="327" t="s">
        <v>41</v>
      </c>
      <c r="K57" s="194">
        <f t="shared" si="7"/>
        <v>24</v>
      </c>
      <c r="L57" s="412">
        <v>9893</v>
      </c>
      <c r="M57" s="124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7" t="s">
        <v>52</v>
      </c>
      <c r="C58" s="58">
        <f t="shared" si="9"/>
        <v>17042</v>
      </c>
      <c r="D58" s="9">
        <f t="shared" si="10"/>
        <v>8962</v>
      </c>
      <c r="E58" s="73">
        <f t="shared" si="11"/>
        <v>85.67693931929014</v>
      </c>
      <c r="F58" s="73">
        <f t="shared" si="8"/>
        <v>190.15844677527338</v>
      </c>
      <c r="G58" s="86"/>
      <c r="H58" s="231">
        <v>7025</v>
      </c>
      <c r="I58" s="435">
        <v>35</v>
      </c>
      <c r="J58" s="331" t="s">
        <v>50</v>
      </c>
      <c r="K58" s="194">
        <f t="shared" si="7"/>
        <v>35</v>
      </c>
      <c r="L58" s="412">
        <v>4381</v>
      </c>
      <c r="M58" s="124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7" t="s">
        <v>43</v>
      </c>
      <c r="C59" s="58">
        <f t="shared" si="9"/>
        <v>10967</v>
      </c>
      <c r="D59" s="9">
        <f t="shared" si="10"/>
        <v>44503</v>
      </c>
      <c r="E59" s="73">
        <f t="shared" si="11"/>
        <v>92.51729374050953</v>
      </c>
      <c r="F59" s="73">
        <f t="shared" si="8"/>
        <v>24.64328247533874</v>
      </c>
      <c r="G59" s="96"/>
      <c r="H59" s="223">
        <v>6061</v>
      </c>
      <c r="I59" s="332">
        <v>25</v>
      </c>
      <c r="J59" s="332" t="s">
        <v>42</v>
      </c>
      <c r="K59" s="194">
        <f t="shared" si="7"/>
        <v>25</v>
      </c>
      <c r="L59" s="413">
        <v>1865</v>
      </c>
      <c r="M59" s="124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7" t="s">
        <v>32</v>
      </c>
      <c r="C60" s="58">
        <f t="shared" si="9"/>
        <v>9416</v>
      </c>
      <c r="D60" s="9">
        <f t="shared" si="10"/>
        <v>1412</v>
      </c>
      <c r="E60" s="73">
        <f t="shared" si="11"/>
        <v>255.8695652173913</v>
      </c>
      <c r="F60" s="73">
        <f t="shared" si="8"/>
        <v>666.85552407932</v>
      </c>
      <c r="G60" s="86"/>
      <c r="H60" s="138">
        <v>4073</v>
      </c>
      <c r="I60" s="416">
        <v>33</v>
      </c>
      <c r="J60" s="377" t="s">
        <v>0</v>
      </c>
      <c r="K60" s="127" t="s">
        <v>9</v>
      </c>
      <c r="L60" s="414">
        <v>194507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7" t="s">
        <v>2</v>
      </c>
      <c r="C61" s="58">
        <f t="shared" si="9"/>
        <v>7827</v>
      </c>
      <c r="D61" s="9">
        <f t="shared" si="10"/>
        <v>7360</v>
      </c>
      <c r="E61" s="73">
        <f t="shared" si="11"/>
        <v>72.03202650469353</v>
      </c>
      <c r="F61" s="73">
        <f t="shared" si="8"/>
        <v>106.34510869565217</v>
      </c>
      <c r="G61" s="86"/>
      <c r="H61" s="138">
        <v>3855</v>
      </c>
      <c r="I61" s="328">
        <v>37</v>
      </c>
      <c r="J61" s="327" t="s">
        <v>51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7" t="s">
        <v>41</v>
      </c>
      <c r="C62" s="58">
        <f t="shared" si="9"/>
        <v>7369</v>
      </c>
      <c r="D62" s="9">
        <f t="shared" si="10"/>
        <v>9893</v>
      </c>
      <c r="E62" s="73">
        <f t="shared" si="11"/>
        <v>79.39021762551174</v>
      </c>
      <c r="F62" s="73">
        <f t="shared" si="8"/>
        <v>74.48701101789143</v>
      </c>
      <c r="G62" s="97"/>
      <c r="H62" s="138">
        <v>3843</v>
      </c>
      <c r="I62" s="328">
        <v>30</v>
      </c>
      <c r="J62" s="327" t="s">
        <v>197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1" t="s">
        <v>50</v>
      </c>
      <c r="C63" s="58">
        <f t="shared" si="9"/>
        <v>7025</v>
      </c>
      <c r="D63" s="9">
        <f t="shared" si="10"/>
        <v>4381</v>
      </c>
      <c r="E63" s="73">
        <f t="shared" si="11"/>
        <v>114.32058584214808</v>
      </c>
      <c r="F63" s="73">
        <f t="shared" si="8"/>
        <v>160.3515179182835</v>
      </c>
      <c r="G63" s="96"/>
      <c r="H63" s="138">
        <v>2918</v>
      </c>
      <c r="I63" s="328">
        <v>34</v>
      </c>
      <c r="J63" s="327" t="s">
        <v>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2" t="s">
        <v>42</v>
      </c>
      <c r="C64" s="58">
        <f t="shared" si="9"/>
        <v>6061</v>
      </c>
      <c r="D64" s="9">
        <f t="shared" si="10"/>
        <v>1865</v>
      </c>
      <c r="E64" s="81">
        <f t="shared" si="11"/>
        <v>96.13005551149881</v>
      </c>
      <c r="F64" s="81">
        <f t="shared" si="8"/>
        <v>324.98659517426273</v>
      </c>
      <c r="G64" s="99"/>
      <c r="H64" s="193">
        <v>2315</v>
      </c>
      <c r="I64" s="327">
        <v>1</v>
      </c>
      <c r="J64" s="327" t="s">
        <v>4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247360</v>
      </c>
      <c r="D65" s="91">
        <f>SUM(L60)</f>
        <v>194507</v>
      </c>
      <c r="E65" s="94">
        <f t="shared" si="11"/>
        <v>98.13380728703821</v>
      </c>
      <c r="F65" s="94">
        <f t="shared" si="8"/>
        <v>127.17280097888508</v>
      </c>
      <c r="G65" s="95"/>
      <c r="H65" s="139">
        <v>2166</v>
      </c>
      <c r="I65" s="327">
        <v>39</v>
      </c>
      <c r="J65" s="327" t="s">
        <v>53</v>
      </c>
      <c r="K65" s="1"/>
      <c r="L65" s="415" t="s">
        <v>204</v>
      </c>
      <c r="M65" s="235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8">
        <v>1687</v>
      </c>
      <c r="I66" s="327">
        <v>15</v>
      </c>
      <c r="J66" s="327" t="s">
        <v>33</v>
      </c>
      <c r="K66" s="185">
        <f>SUM(I50)</f>
        <v>17</v>
      </c>
      <c r="L66" s="327" t="s">
        <v>34</v>
      </c>
      <c r="M66" s="347">
        <v>106966</v>
      </c>
      <c r="N66" s="139">
        <f>SUM(H50)</f>
        <v>103373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8">
        <v>1004</v>
      </c>
      <c r="I67" s="327">
        <v>9</v>
      </c>
      <c r="J67" s="327" t="s">
        <v>28</v>
      </c>
      <c r="K67" s="185">
        <f aca="true" t="shared" si="12" ref="K67:K75">SUM(I51)</f>
        <v>16</v>
      </c>
      <c r="L67" s="327" t="s">
        <v>3</v>
      </c>
      <c r="M67" s="348">
        <v>28827</v>
      </c>
      <c r="N67" s="139">
        <f aca="true" t="shared" si="13" ref="N67:N75">SUM(H51)</f>
        <v>32578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8">
        <v>974</v>
      </c>
      <c r="I68" s="328">
        <v>29</v>
      </c>
      <c r="J68" s="327" t="s">
        <v>187</v>
      </c>
      <c r="K68" s="185">
        <f t="shared" si="12"/>
        <v>36</v>
      </c>
      <c r="L68" s="327" t="s">
        <v>5</v>
      </c>
      <c r="M68" s="348">
        <v>20332</v>
      </c>
      <c r="N68" s="139">
        <f t="shared" si="13"/>
        <v>21394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8">
        <v>385</v>
      </c>
      <c r="I69" s="327">
        <v>27</v>
      </c>
      <c r="J69" s="327" t="s">
        <v>44</v>
      </c>
      <c r="K69" s="185">
        <f t="shared" si="12"/>
        <v>38</v>
      </c>
      <c r="L69" s="327" t="s">
        <v>52</v>
      </c>
      <c r="M69" s="348">
        <v>19891</v>
      </c>
      <c r="N69" s="139">
        <f t="shared" si="13"/>
        <v>17042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8">
        <v>349</v>
      </c>
      <c r="I70" s="327">
        <v>13</v>
      </c>
      <c r="J70" s="327" t="s">
        <v>7</v>
      </c>
      <c r="K70" s="185">
        <f t="shared" si="12"/>
        <v>26</v>
      </c>
      <c r="L70" s="327" t="s">
        <v>43</v>
      </c>
      <c r="M70" s="348">
        <v>11854</v>
      </c>
      <c r="N70" s="139">
        <f t="shared" si="13"/>
        <v>10967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8">
        <v>205</v>
      </c>
      <c r="I71" s="327">
        <v>28</v>
      </c>
      <c r="J71" s="327" t="s">
        <v>45</v>
      </c>
      <c r="K71" s="185">
        <f t="shared" si="12"/>
        <v>14</v>
      </c>
      <c r="L71" s="327" t="s">
        <v>32</v>
      </c>
      <c r="M71" s="348">
        <v>3680</v>
      </c>
      <c r="N71" s="139">
        <f t="shared" si="13"/>
        <v>9416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8">
        <v>144</v>
      </c>
      <c r="I72" s="327">
        <v>21</v>
      </c>
      <c r="J72" s="327" t="s">
        <v>38</v>
      </c>
      <c r="K72" s="185">
        <f t="shared" si="12"/>
        <v>40</v>
      </c>
      <c r="L72" s="327" t="s">
        <v>2</v>
      </c>
      <c r="M72" s="348">
        <v>10866</v>
      </c>
      <c r="N72" s="139">
        <f t="shared" si="13"/>
        <v>7827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8">
        <v>124</v>
      </c>
      <c r="I73" s="327">
        <v>32</v>
      </c>
      <c r="J73" s="327" t="s">
        <v>49</v>
      </c>
      <c r="K73" s="185">
        <f t="shared" si="12"/>
        <v>24</v>
      </c>
      <c r="L73" s="327" t="s">
        <v>41</v>
      </c>
      <c r="M73" s="348">
        <v>9282</v>
      </c>
      <c r="N73" s="139">
        <f t="shared" si="13"/>
        <v>7369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8">
        <v>115</v>
      </c>
      <c r="I74" s="327">
        <v>22</v>
      </c>
      <c r="J74" s="327" t="s">
        <v>39</v>
      </c>
      <c r="K74" s="185">
        <f t="shared" si="12"/>
        <v>35</v>
      </c>
      <c r="L74" s="331" t="s">
        <v>50</v>
      </c>
      <c r="M74" s="348">
        <v>6145</v>
      </c>
      <c r="N74" s="139">
        <f t="shared" si="13"/>
        <v>7025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8">
        <v>86</v>
      </c>
      <c r="I75" s="327">
        <v>4</v>
      </c>
      <c r="J75" s="327" t="s">
        <v>23</v>
      </c>
      <c r="K75" s="185">
        <f t="shared" si="12"/>
        <v>25</v>
      </c>
      <c r="L75" s="332" t="s">
        <v>42</v>
      </c>
      <c r="M75" s="349">
        <v>6305</v>
      </c>
      <c r="N75" s="139">
        <f t="shared" si="13"/>
        <v>6061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8">
        <v>25</v>
      </c>
      <c r="I76" s="327">
        <v>23</v>
      </c>
      <c r="J76" s="327" t="s">
        <v>40</v>
      </c>
      <c r="K76" s="5"/>
      <c r="L76" s="332" t="s">
        <v>226</v>
      </c>
      <c r="M76" s="350">
        <v>252064</v>
      </c>
      <c r="N76" s="346">
        <f>SUM(H90)</f>
        <v>247360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8">
        <v>22</v>
      </c>
      <c r="I77" s="327">
        <v>19</v>
      </c>
      <c r="J77" s="327" t="s">
        <v>36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9">
        <v>11</v>
      </c>
      <c r="I78" s="328">
        <v>12</v>
      </c>
      <c r="J78" s="328" t="s">
        <v>31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8">
        <v>6</v>
      </c>
      <c r="I79" s="327">
        <v>11</v>
      </c>
      <c r="J79" s="327" t="s">
        <v>30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3">
        <v>1</v>
      </c>
      <c r="I80" s="327">
        <v>20</v>
      </c>
      <c r="J80" s="327" t="s">
        <v>37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9">
        <v>0</v>
      </c>
      <c r="I81" s="327">
        <v>2</v>
      </c>
      <c r="J81" s="327" t="s">
        <v>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8">
        <v>0</v>
      </c>
      <c r="I82" s="327">
        <v>3</v>
      </c>
      <c r="J82" s="327" t="s">
        <v>22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8">
        <v>0</v>
      </c>
      <c r="I83" s="327">
        <v>5</v>
      </c>
      <c r="J83" s="327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8">
        <v>0</v>
      </c>
      <c r="I84" s="327">
        <v>6</v>
      </c>
      <c r="J84" s="327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8">
        <v>0</v>
      </c>
      <c r="I85" s="327">
        <v>7</v>
      </c>
      <c r="J85" s="327" t="s">
        <v>26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8">
        <v>0</v>
      </c>
      <c r="I86" s="327">
        <v>8</v>
      </c>
      <c r="J86" s="327" t="s">
        <v>27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8">
        <v>0</v>
      </c>
      <c r="I87" s="327">
        <v>10</v>
      </c>
      <c r="J87" s="327" t="s">
        <v>29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8">
        <v>0</v>
      </c>
      <c r="I88" s="327">
        <v>18</v>
      </c>
      <c r="J88" s="327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8">
        <v>0</v>
      </c>
      <c r="I89" s="327">
        <v>31</v>
      </c>
      <c r="J89" s="327" t="s">
        <v>48</v>
      </c>
      <c r="K89" s="61"/>
      <c r="L89" s="31"/>
    </row>
    <row r="90" spans="8:12" ht="13.5" customHeight="1">
      <c r="H90" s="187">
        <f>SUM(H50:H89)</f>
        <v>247360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238</v>
      </c>
      <c r="B1" s="460"/>
      <c r="C1" s="460"/>
      <c r="D1" s="460"/>
      <c r="E1" s="460"/>
      <c r="F1" s="460"/>
      <c r="G1" s="460"/>
      <c r="I1" s="158" t="s">
        <v>99</v>
      </c>
    </row>
    <row r="2" spans="1:12" ht="13.5">
      <c r="A2" s="1"/>
      <c r="B2" s="1"/>
      <c r="C2" s="1"/>
      <c r="D2" s="1"/>
      <c r="E2" s="1"/>
      <c r="F2" s="1"/>
      <c r="G2" s="1"/>
      <c r="I2" s="237" t="s">
        <v>209</v>
      </c>
      <c r="J2" s="237" t="s">
        <v>220</v>
      </c>
      <c r="K2" s="234" t="s">
        <v>195</v>
      </c>
      <c r="L2" s="234" t="s">
        <v>221</v>
      </c>
    </row>
    <row r="3" spans="9:12" ht="13.5">
      <c r="I3" s="42" t="s">
        <v>117</v>
      </c>
      <c r="J3" s="186">
        <v>232798</v>
      </c>
      <c r="K3" s="42" t="s">
        <v>117</v>
      </c>
      <c r="L3" s="198">
        <v>246903</v>
      </c>
    </row>
    <row r="4" spans="9:12" ht="13.5">
      <c r="I4" s="42" t="s">
        <v>172</v>
      </c>
      <c r="J4" s="186">
        <v>117205</v>
      </c>
      <c r="K4" s="42" t="s">
        <v>172</v>
      </c>
      <c r="L4" s="198">
        <v>93115</v>
      </c>
    </row>
    <row r="5" spans="9:12" ht="13.5">
      <c r="I5" s="42" t="s">
        <v>170</v>
      </c>
      <c r="J5" s="186">
        <v>90115</v>
      </c>
      <c r="K5" s="42" t="s">
        <v>170</v>
      </c>
      <c r="L5" s="198">
        <v>80233</v>
      </c>
    </row>
    <row r="6" spans="9:12" ht="13.5">
      <c r="I6" s="42" t="s">
        <v>167</v>
      </c>
      <c r="J6" s="186">
        <v>81984</v>
      </c>
      <c r="K6" s="42" t="s">
        <v>167</v>
      </c>
      <c r="L6" s="198">
        <v>78941</v>
      </c>
    </row>
    <row r="7" spans="9:12" ht="13.5">
      <c r="I7" s="42" t="s">
        <v>120</v>
      </c>
      <c r="J7" s="186">
        <v>72409</v>
      </c>
      <c r="K7" s="42" t="s">
        <v>120</v>
      </c>
      <c r="L7" s="198">
        <v>66161</v>
      </c>
    </row>
    <row r="8" spans="9:12" ht="13.5">
      <c r="I8" s="42" t="s">
        <v>169</v>
      </c>
      <c r="J8" s="186">
        <v>57438</v>
      </c>
      <c r="K8" s="42" t="s">
        <v>169</v>
      </c>
      <c r="L8" s="198">
        <v>50029</v>
      </c>
    </row>
    <row r="9" spans="9:12" ht="13.5">
      <c r="I9" s="42" t="s">
        <v>185</v>
      </c>
      <c r="J9" s="186">
        <v>52218</v>
      </c>
      <c r="K9" s="42" t="s">
        <v>185</v>
      </c>
      <c r="L9" s="198">
        <v>47215</v>
      </c>
    </row>
    <row r="10" spans="9:12" ht="13.5">
      <c r="I10" s="5" t="s">
        <v>175</v>
      </c>
      <c r="J10" s="186">
        <v>50962</v>
      </c>
      <c r="K10" s="5" t="s">
        <v>175</v>
      </c>
      <c r="L10" s="198">
        <v>39201</v>
      </c>
    </row>
    <row r="11" spans="9:12" ht="13.5">
      <c r="I11" s="112" t="s">
        <v>177</v>
      </c>
      <c r="J11" s="186">
        <v>48947</v>
      </c>
      <c r="K11" s="112" t="s">
        <v>177</v>
      </c>
      <c r="L11" s="198">
        <v>44711</v>
      </c>
    </row>
    <row r="12" spans="9:12" ht="14.25" thickBot="1">
      <c r="I12" s="112" t="s">
        <v>184</v>
      </c>
      <c r="J12" s="195">
        <v>42163</v>
      </c>
      <c r="K12" s="112" t="s">
        <v>184</v>
      </c>
      <c r="L12" s="199">
        <v>35743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30" t="s">
        <v>8</v>
      </c>
      <c r="J13" s="201">
        <v>1203416</v>
      </c>
      <c r="K13" s="37" t="s">
        <v>19</v>
      </c>
      <c r="L13" s="203">
        <v>1120570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6">
        <f>SUM(J3)</f>
        <v>232798</v>
      </c>
      <c r="J24" s="42" t="s">
        <v>117</v>
      </c>
      <c r="K24" s="186">
        <f>SUM(I24)</f>
        <v>232798</v>
      </c>
      <c r="L24" s="225">
        <v>229688</v>
      </c>
      <c r="M24" s="153"/>
      <c r="N24" s="1"/>
    </row>
    <row r="25" spans="9:14" ht="13.5">
      <c r="I25" s="186">
        <f aca="true" t="shared" si="0" ref="I25:I33">SUM(J4)</f>
        <v>117205</v>
      </c>
      <c r="J25" s="42" t="s">
        <v>172</v>
      </c>
      <c r="K25" s="186">
        <f aca="true" t="shared" si="1" ref="K25:K33">SUM(I25)</f>
        <v>117205</v>
      </c>
      <c r="L25" s="225">
        <v>111426</v>
      </c>
      <c r="M25" s="207"/>
      <c r="N25" s="1"/>
    </row>
    <row r="26" spans="9:14" ht="13.5">
      <c r="I26" s="186">
        <f t="shared" si="0"/>
        <v>90115</v>
      </c>
      <c r="J26" s="42" t="s">
        <v>170</v>
      </c>
      <c r="K26" s="186">
        <f t="shared" si="1"/>
        <v>90115</v>
      </c>
      <c r="L26" s="225">
        <v>81350</v>
      </c>
      <c r="M26" s="153"/>
      <c r="N26" s="1"/>
    </row>
    <row r="27" spans="9:14" ht="13.5">
      <c r="I27" s="186">
        <f t="shared" si="0"/>
        <v>81984</v>
      </c>
      <c r="J27" s="42" t="s">
        <v>167</v>
      </c>
      <c r="K27" s="186">
        <f t="shared" si="1"/>
        <v>81984</v>
      </c>
      <c r="L27" s="225">
        <v>91388</v>
      </c>
      <c r="M27" s="153"/>
      <c r="N27" s="1"/>
    </row>
    <row r="28" spans="9:14" ht="13.5">
      <c r="I28" s="186">
        <f t="shared" si="0"/>
        <v>72409</v>
      </c>
      <c r="J28" s="42" t="s">
        <v>120</v>
      </c>
      <c r="K28" s="186">
        <f t="shared" si="1"/>
        <v>72409</v>
      </c>
      <c r="L28" s="225">
        <v>71131</v>
      </c>
      <c r="M28" s="153"/>
      <c r="N28" s="2"/>
    </row>
    <row r="29" spans="9:14" ht="13.5">
      <c r="I29" s="186">
        <f t="shared" si="0"/>
        <v>57438</v>
      </c>
      <c r="J29" s="42" t="s">
        <v>169</v>
      </c>
      <c r="K29" s="186">
        <f t="shared" si="1"/>
        <v>57438</v>
      </c>
      <c r="L29" s="225">
        <v>65591</v>
      </c>
      <c r="M29" s="153"/>
      <c r="N29" s="1"/>
    </row>
    <row r="30" spans="9:14" ht="13.5">
      <c r="I30" s="186">
        <f t="shared" si="0"/>
        <v>52218</v>
      </c>
      <c r="J30" s="42" t="s">
        <v>185</v>
      </c>
      <c r="K30" s="186">
        <f t="shared" si="1"/>
        <v>52218</v>
      </c>
      <c r="L30" s="225">
        <v>58730</v>
      </c>
      <c r="M30" s="153"/>
      <c r="N30" s="1"/>
    </row>
    <row r="31" spans="9:14" ht="13.5">
      <c r="I31" s="186">
        <f t="shared" si="0"/>
        <v>50962</v>
      </c>
      <c r="J31" s="5" t="s">
        <v>175</v>
      </c>
      <c r="K31" s="186">
        <f t="shared" si="1"/>
        <v>50962</v>
      </c>
      <c r="L31" s="225">
        <v>48648</v>
      </c>
      <c r="M31" s="153"/>
      <c r="N31" s="1"/>
    </row>
    <row r="32" spans="9:14" ht="13.5">
      <c r="I32" s="186">
        <f t="shared" si="0"/>
        <v>48947</v>
      </c>
      <c r="J32" s="112" t="s">
        <v>177</v>
      </c>
      <c r="K32" s="186">
        <f t="shared" si="1"/>
        <v>48947</v>
      </c>
      <c r="L32" s="226">
        <v>50835</v>
      </c>
      <c r="M32" s="153"/>
      <c r="N32" s="39"/>
    </row>
    <row r="33" spans="9:14" ht="13.5">
      <c r="I33" s="186">
        <f t="shared" si="0"/>
        <v>42163</v>
      </c>
      <c r="J33" s="112" t="s">
        <v>184</v>
      </c>
      <c r="K33" s="186">
        <f t="shared" si="1"/>
        <v>42163</v>
      </c>
      <c r="L33" s="225">
        <v>41258</v>
      </c>
      <c r="M33" s="153"/>
      <c r="N33" s="39"/>
    </row>
    <row r="34" spans="8:12" ht="14.25" thickBot="1">
      <c r="H34" s="8"/>
      <c r="I34" s="196">
        <f>SUM(J13-(I24+I25+I26+I27+I28+I29+I30+I31+I32+I33))</f>
        <v>357177</v>
      </c>
      <c r="J34" s="197" t="s">
        <v>101</v>
      </c>
      <c r="K34" s="196">
        <f>SUM(I34)</f>
        <v>357177</v>
      </c>
      <c r="L34" s="196" t="s">
        <v>119</v>
      </c>
    </row>
    <row r="35" spans="8:12" ht="15.75" thickBot="1" thickTop="1">
      <c r="H35" s="8"/>
      <c r="I35" s="176">
        <f>SUM(I24:I34)</f>
        <v>1203416</v>
      </c>
      <c r="J35" s="220" t="s">
        <v>9</v>
      </c>
      <c r="K35" s="200">
        <f>SUM(J13)</f>
        <v>1203416</v>
      </c>
      <c r="L35" s="224">
        <v>1200039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8">
        <f>SUM(L3)</f>
        <v>246903</v>
      </c>
      <c r="J38" s="42" t="s">
        <v>117</v>
      </c>
      <c r="K38" s="198">
        <f>SUM(I38)</f>
        <v>246903</v>
      </c>
    </row>
    <row r="39" spans="9:11" ht="13.5">
      <c r="I39" s="198">
        <f aca="true" t="shared" si="2" ref="I39:I47">SUM(L4)</f>
        <v>93115</v>
      </c>
      <c r="J39" s="42" t="s">
        <v>172</v>
      </c>
      <c r="K39" s="198">
        <f aca="true" t="shared" si="3" ref="K39:K47">SUM(I39)</f>
        <v>93115</v>
      </c>
    </row>
    <row r="40" spans="9:11" ht="13.5">
      <c r="I40" s="198">
        <f t="shared" si="2"/>
        <v>80233</v>
      </c>
      <c r="J40" s="42" t="s">
        <v>170</v>
      </c>
      <c r="K40" s="198">
        <f t="shared" si="3"/>
        <v>80233</v>
      </c>
    </row>
    <row r="41" spans="9:11" ht="13.5">
      <c r="I41" s="198">
        <f t="shared" si="2"/>
        <v>78941</v>
      </c>
      <c r="J41" s="42" t="s">
        <v>167</v>
      </c>
      <c r="K41" s="198">
        <f t="shared" si="3"/>
        <v>78941</v>
      </c>
    </row>
    <row r="42" spans="9:11" ht="13.5">
      <c r="I42" s="198">
        <f t="shared" si="2"/>
        <v>66161</v>
      </c>
      <c r="J42" s="42" t="s">
        <v>120</v>
      </c>
      <c r="K42" s="198">
        <f t="shared" si="3"/>
        <v>66161</v>
      </c>
    </row>
    <row r="43" spans="9:11" ht="13.5">
      <c r="I43" s="198">
        <f>SUM(L8)</f>
        <v>50029</v>
      </c>
      <c r="J43" s="42" t="s">
        <v>169</v>
      </c>
      <c r="K43" s="198">
        <f t="shared" si="3"/>
        <v>50029</v>
      </c>
    </row>
    <row r="44" spans="9:11" ht="13.5">
      <c r="I44" s="198">
        <f t="shared" si="2"/>
        <v>47215</v>
      </c>
      <c r="J44" s="42" t="s">
        <v>185</v>
      </c>
      <c r="K44" s="198">
        <f t="shared" si="3"/>
        <v>47215</v>
      </c>
    </row>
    <row r="45" spans="9:11" ht="13.5">
      <c r="I45" s="198">
        <f>SUM(L10)</f>
        <v>39201</v>
      </c>
      <c r="J45" s="5" t="s">
        <v>175</v>
      </c>
      <c r="K45" s="198">
        <f t="shared" si="3"/>
        <v>39201</v>
      </c>
    </row>
    <row r="46" spans="9:13" ht="13.5">
      <c r="I46" s="198">
        <f t="shared" si="2"/>
        <v>44711</v>
      </c>
      <c r="J46" s="112" t="s">
        <v>177</v>
      </c>
      <c r="K46" s="198">
        <f t="shared" si="3"/>
        <v>44711</v>
      </c>
      <c r="M46" s="8"/>
    </row>
    <row r="47" spans="9:13" ht="14.25" thickBot="1">
      <c r="I47" s="198">
        <f t="shared" si="2"/>
        <v>35743</v>
      </c>
      <c r="J47" s="112" t="s">
        <v>184</v>
      </c>
      <c r="K47" s="198">
        <f t="shared" si="3"/>
        <v>35743</v>
      </c>
      <c r="M47" s="8"/>
    </row>
    <row r="48" spans="9:11" ht="15" thickBot="1" thickTop="1">
      <c r="I48" s="173">
        <f>SUM(L13-(I38+I39+I40+I41+I42+I43+I44+I45+I46+I47))</f>
        <v>338318</v>
      </c>
      <c r="J48" s="112" t="s">
        <v>181</v>
      </c>
      <c r="K48" s="174">
        <f>SUM(I48)</f>
        <v>338318</v>
      </c>
    </row>
    <row r="49" spans="9:12" ht="15" thickBot="1" thickTop="1">
      <c r="I49" s="420">
        <f>SUM(I38:I48)</f>
        <v>1120570</v>
      </c>
      <c r="J49" s="175"/>
      <c r="K49" s="202">
        <f>SUM(L13)</f>
        <v>1120570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232798</v>
      </c>
      <c r="D52" s="6">
        <f aca="true" t="shared" si="5" ref="D52:D61">SUM(I38)</f>
        <v>246903</v>
      </c>
      <c r="E52" s="43">
        <f aca="true" t="shared" si="6" ref="E52:E61">SUM(K24/L24*100)</f>
        <v>101.35401065793599</v>
      </c>
      <c r="F52" s="43">
        <f aca="true" t="shared" si="7" ref="F52:F62">SUM(C52/D52*100)</f>
        <v>94.2872302078144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117205</v>
      </c>
      <c r="D53" s="6">
        <f t="shared" si="5"/>
        <v>93115</v>
      </c>
      <c r="E53" s="43">
        <f t="shared" si="6"/>
        <v>105.186401737476</v>
      </c>
      <c r="F53" s="43">
        <f t="shared" si="7"/>
        <v>125.87123449497932</v>
      </c>
      <c r="G53" s="42"/>
      <c r="I53" s="8"/>
    </row>
    <row r="54" spans="1:9" ht="13.5">
      <c r="A54" s="28">
        <v>3</v>
      </c>
      <c r="B54" s="42" t="s">
        <v>170</v>
      </c>
      <c r="C54" s="6">
        <f t="shared" si="4"/>
        <v>90115</v>
      </c>
      <c r="D54" s="6">
        <f t="shared" si="5"/>
        <v>80233</v>
      </c>
      <c r="E54" s="43">
        <f t="shared" si="6"/>
        <v>110.77443146896128</v>
      </c>
      <c r="F54" s="43">
        <f t="shared" si="7"/>
        <v>112.31662782146996</v>
      </c>
      <c r="G54" s="42"/>
      <c r="I54" s="8"/>
    </row>
    <row r="55" spans="1:7" ht="13.5">
      <c r="A55" s="28">
        <v>4</v>
      </c>
      <c r="B55" s="42" t="s">
        <v>167</v>
      </c>
      <c r="C55" s="6">
        <f t="shared" si="4"/>
        <v>81984</v>
      </c>
      <c r="D55" s="6">
        <f t="shared" si="5"/>
        <v>78941</v>
      </c>
      <c r="E55" s="43">
        <f t="shared" si="6"/>
        <v>89.70980872762289</v>
      </c>
      <c r="F55" s="43">
        <f t="shared" si="7"/>
        <v>103.8547776187279</v>
      </c>
      <c r="G55" s="42"/>
    </row>
    <row r="56" spans="1:7" ht="13.5">
      <c r="A56" s="28">
        <v>5</v>
      </c>
      <c r="B56" s="42" t="s">
        <v>120</v>
      </c>
      <c r="C56" s="6">
        <f t="shared" si="4"/>
        <v>72409</v>
      </c>
      <c r="D56" s="6">
        <f t="shared" si="5"/>
        <v>66161</v>
      </c>
      <c r="E56" s="43">
        <f t="shared" si="6"/>
        <v>101.79668498966696</v>
      </c>
      <c r="F56" s="43">
        <f t="shared" si="7"/>
        <v>109.44362993304213</v>
      </c>
      <c r="G56" s="42"/>
    </row>
    <row r="57" spans="1:7" ht="13.5">
      <c r="A57" s="28">
        <v>6</v>
      </c>
      <c r="B57" s="42" t="s">
        <v>169</v>
      </c>
      <c r="C57" s="6">
        <f t="shared" si="4"/>
        <v>57438</v>
      </c>
      <c r="D57" s="6">
        <f t="shared" si="5"/>
        <v>50029</v>
      </c>
      <c r="E57" s="43">
        <f t="shared" si="6"/>
        <v>87.56994099800278</v>
      </c>
      <c r="F57" s="43">
        <f t="shared" si="7"/>
        <v>114.80941054188571</v>
      </c>
      <c r="G57" s="42"/>
    </row>
    <row r="58" spans="1:7" ht="13.5">
      <c r="A58" s="28">
        <v>7</v>
      </c>
      <c r="B58" s="42" t="s">
        <v>185</v>
      </c>
      <c r="C58" s="6">
        <f t="shared" si="4"/>
        <v>52218</v>
      </c>
      <c r="D58" s="6">
        <f t="shared" si="5"/>
        <v>47215</v>
      </c>
      <c r="E58" s="43">
        <f t="shared" si="6"/>
        <v>88.91197003235143</v>
      </c>
      <c r="F58" s="43">
        <f t="shared" si="7"/>
        <v>110.59620883193901</v>
      </c>
      <c r="G58" s="42"/>
    </row>
    <row r="59" spans="1:7" ht="13.5">
      <c r="A59" s="28">
        <v>8</v>
      </c>
      <c r="B59" s="5" t="s">
        <v>175</v>
      </c>
      <c r="C59" s="6">
        <f t="shared" si="4"/>
        <v>50962</v>
      </c>
      <c r="D59" s="6">
        <f t="shared" si="5"/>
        <v>39201</v>
      </c>
      <c r="E59" s="43">
        <f t="shared" si="6"/>
        <v>104.75661897714193</v>
      </c>
      <c r="F59" s="43">
        <f t="shared" si="7"/>
        <v>130.00178566873296</v>
      </c>
      <c r="G59" s="42"/>
    </row>
    <row r="60" spans="1:7" ht="13.5">
      <c r="A60" s="28">
        <v>9</v>
      </c>
      <c r="B60" s="112" t="s">
        <v>177</v>
      </c>
      <c r="C60" s="6">
        <f t="shared" si="4"/>
        <v>48947</v>
      </c>
      <c r="D60" s="6">
        <f t="shared" si="5"/>
        <v>44711</v>
      </c>
      <c r="E60" s="43">
        <f t="shared" si="6"/>
        <v>96.28602340906855</v>
      </c>
      <c r="F60" s="43">
        <f t="shared" si="7"/>
        <v>109.47417861376397</v>
      </c>
      <c r="G60" s="42"/>
    </row>
    <row r="61" spans="1:7" ht="14.25" thickBot="1">
      <c r="A61" s="117">
        <v>10</v>
      </c>
      <c r="B61" s="112" t="s">
        <v>184</v>
      </c>
      <c r="C61" s="121">
        <f t="shared" si="4"/>
        <v>42163</v>
      </c>
      <c r="D61" s="121">
        <f t="shared" si="5"/>
        <v>35743</v>
      </c>
      <c r="E61" s="111">
        <f t="shared" si="6"/>
        <v>102.19351398516652</v>
      </c>
      <c r="F61" s="111">
        <f t="shared" si="7"/>
        <v>117.96155890663907</v>
      </c>
      <c r="G61" s="112"/>
    </row>
    <row r="62" spans="1:7" ht="14.25" thickTop="1">
      <c r="A62" s="218"/>
      <c r="B62" s="182" t="s">
        <v>110</v>
      </c>
      <c r="C62" s="219">
        <f>SUM(J13)</f>
        <v>1203416</v>
      </c>
      <c r="D62" s="219">
        <f>SUM(L13)</f>
        <v>1120570</v>
      </c>
      <c r="E62" s="221">
        <f>SUM(C62/L35)*100</f>
        <v>100.28140752092223</v>
      </c>
      <c r="F62" s="221">
        <f t="shared" si="7"/>
        <v>107.39320167414799</v>
      </c>
      <c r="G62" s="233">
        <v>66.4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2009-01-07T00:35:06Z</cp:lastPrinted>
  <dcterms:created xsi:type="dcterms:W3CDTF">2004-08-12T01:21:30Z</dcterms:created>
  <dcterms:modified xsi:type="dcterms:W3CDTF">2009-01-08T06:46:22Z</dcterms:modified>
  <cp:category/>
  <cp:version/>
  <cp:contentType/>
  <cp:contentStatus/>
</cp:coreProperties>
</file>