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<sst xmlns="http://schemas.openxmlformats.org/spreadsheetml/2006/main" count="1215" uniqueCount="242">
  <si>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</si>
  <si>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</si>
  <si>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</si>
  <si>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</si>
  <si>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</si>
  <si>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</si>
  <si>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</si>
  <si>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</si>
  <si>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</si>
  <si>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</si>
  <si>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</si>
  <si>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</si>
  <si>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</si>
  <si>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</si>
  <si>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</si>
  <si>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</si>
  <si>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</si>
  <si>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</si>
  <si>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</si>
  <si>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</si>
  <si>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</si>
  <si>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</si>
  <si>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</si>
  <si>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</si>
  <si>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</si>
  <si>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</si>
  <si>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</si>
  <si>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</si>
  <si>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</si>
  <si>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</si>
  <si>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</si>
  <si>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</si>
  <si>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</si>
  <si>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</si>
  <si>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</si>
  <si>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</si>
  <si>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</si>
  <si>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</si>
  <si>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</si>
  <si>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</si>
  <si>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</si>
  <si>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</si>
  <si>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</si>
  <si>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</si>
  <si>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</si>
  <si>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</si>
  <si>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</si>
  <si>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</si>
  <si>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</si>
  <si>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</si>
  <si>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</si>
  <si>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</si>
  <si>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</si>
  <si>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</si>
  <si>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</si>
  <si>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</si>
  <si>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</si>
  <si>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</si>
  <si>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</si>
  <si>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</si>
  <si>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</si>
  <si>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</si>
  <si>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</si>
  <si>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</si>
  <si>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</si>
  <si>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</si>
  <si>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</si>
  <si>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</si>
  <si>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</si>
  <si>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</si>
  <si>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</si>
  <si>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</si>
  <si>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</si>
  <si>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</si>
  <si>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</si>
  <si>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</si>
  <si>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</si>
  <si>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</si>
  <si>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</si>
  <si>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</si>
  <si>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</si>
  <si>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</si>
  <si>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</si>
  <si>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</si>
  <si>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</si>
  <si>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</si>
  <si>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</si>
  <si>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</si>
  <si>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</si>
  <si>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</si>
  <si>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</si>
  <si>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</si>
  <si>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</si>
  <si>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</si>
  <si>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</si>
  <si>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</si>
  <si>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</si>
  <si>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</si>
  <si>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</si>
  <si>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</si>
  <si>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</si>
  <si>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</si>
  <si>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</si>
  <si>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</si>
  <si>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</si>
  <si>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</si>
  <si>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</si>
  <si>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</si>
  <si>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</si>
  <si>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</si>
  <si>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</si>
  <si>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</si>
  <si>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</si>
  <si>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</si>
  <si>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</si>
  <si>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</si>
  <si>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</si>
  <si>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</si>
  <si>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</si>
  <si>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</si>
  <si>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</si>
  <si>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</si>
  <si>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</si>
  <si>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</si>
  <si>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</si>
  <si>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</si>
  <si>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</si>
  <si>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</si>
  <si>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</si>
  <si>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</si>
  <si>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</si>
  <si>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</si>
  <si>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</si>
  <si>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</si>
  <si>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</si>
  <si>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</si>
  <si>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</si>
  <si>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</si>
  <si>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</si>
  <si>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</si>
  <si>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</si>
  <si>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</si>
  <si>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</si>
  <si>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</si>
  <si>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</si>
  <si>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</si>
  <si>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</si>
  <si>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</si>
  <si>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</si>
  <si>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</si>
  <si>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</si>
  <si>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</si>
  <si>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</si>
  <si>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</si>
  <si>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</si>
  <si>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</si>
  <si>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</si>
  <si>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</si>
  <si>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</si>
  <si>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</si>
  <si>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</si>
  <si>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</si>
  <si>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</si>
  <si>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</si>
  <si>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</si>
  <si>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</si>
  <si>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</si>
  <si>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</si>
  <si>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</si>
  <si>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</si>
  <si>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</si>
  <si>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</si>
  <si>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</si>
  <si>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</si>
  <si>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</si>
  <si>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</si>
  <si>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</si>
  <si>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</si>
  <si>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</si>
  <si>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</si>
  <si>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</si>
  <si>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</si>
  <si>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</si>
  <si>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</si>
  <si>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</si>
  <si>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</si>
  <si>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</si>
  <si>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</si>
  <si>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</si>
  <si>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</si>
  <si>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</si>
  <si>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</si>
  <si>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</si>
  <si>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</si>
  <si>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</si>
  <si>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</si>
  <si>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</si>
  <si>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</si>
  <si>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</si>
  <si>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</si>
  <si>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</si>
  <si>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</si>
  <si>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</si>
  <si>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</si>
  <si>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</si>
  <si>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</si>
  <si>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</si>
  <si>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</si>
  <si>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</si>
  <si>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</si>
  <si>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</si>
  <si>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</si>
  <si>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</si>
  <si>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</si>
  <si>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</si>
  <si>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</si>
  <si>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</si>
  <si>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</si>
  <si>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</si>
  <si>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</si>
  <si>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</si>
  <si>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</si>
  <si>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</si>
  <si>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</si>
  <si>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</si>
  <si>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</si>
  <si>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</si>
  <si>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</si>
  <si>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</si>
  <si>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木材</t>
  </si>
  <si>
    <t>化学薬品</t>
  </si>
  <si>
    <t>ゴム製品</t>
  </si>
  <si>
    <t>その他の農産物</t>
  </si>
  <si>
    <t>（平成20年12月分倉庫統計）</t>
  </si>
  <si>
    <t>平成20年12月</t>
  </si>
  <si>
    <t>4，737　㎡</t>
  </si>
  <si>
    <r>
      <t>153，961 m</t>
    </r>
    <r>
      <rPr>
        <sz val="8"/>
        <rFont val="ＭＳ Ｐゴシック"/>
        <family val="3"/>
      </rPr>
      <t>3</t>
    </r>
  </si>
  <si>
    <t>6，303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</si>
  <si>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</si>
  <si>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</si>
  <si>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その他</t>
  </si>
  <si>
    <t>非鉄金属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</si>
</sst>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4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15" xfId="16" applyBorder="1" applyAlignment="1">
      <alignment/>
    </xf>
    <xf numFmtId="38" fontId="0" fillId="0" borderId="10" xfId="16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3" xfId="16" applyBorder="1" applyAlignment="1">
      <alignment/>
    </xf>
    <xf numFmtId="181" fontId="0" fillId="0" borderId="15" xfId="16" applyNumberFormat="1" applyFill="1" applyBorder="1" applyAlignment="1">
      <alignment/>
    </xf>
    <xf numFmtId="38" fontId="0" fillId="0" borderId="2" xfId="16" applyBorder="1" applyAlignment="1">
      <alignment/>
    </xf>
    <xf numFmtId="0" fontId="0" fillId="0" borderId="9" xfId="0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平成20年12月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46045839"/>
        <c:axId val="11759368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平成20年12月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平成20年12月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214.4</c:v>
                </c:pt>
              </c:numCache>
            </c:numRef>
          </c:val>
          <c:smooth val="0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84722"/>
        <c:crossesAt val="100"/>
        <c:auto val="1"/>
        <c:lblOffset val="100"/>
        <c:noMultiLvlLbl val="0"/>
      </c:catAx>
      <c:valAx>
        <c:axId val="12984722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5449"/>
        <c:crossesAt val="1"/>
        <c:crossBetween val="between"/>
        <c:dispUnits/>
        <c:majorUnit val="10"/>
        <c:minorUnit val="2"/>
      </c:valAx>
      <c:catAx>
        <c:axId val="46045839"/>
        <c:scaling>
          <c:orientation val="minMax"/>
        </c:scaling>
        <c:axPos val="b"/>
        <c:delete val="1"/>
        <c:majorTickMark val="in"/>
        <c:minorTickMark val="none"/>
        <c:tickLblPos val="nextTo"/>
        <c:crossAx val="11759368"/>
        <c:crosses val="autoZero"/>
        <c:auto val="1"/>
        <c:lblOffset val="100"/>
        <c:noMultiLvlLbl val="0"/>
      </c:catAx>
      <c:valAx>
        <c:axId val="11759368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839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東部支部平成20年12月入庫高上位１０品目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ゴム製品</c:v>
                </c:pt>
                <c:pt idx="4">
                  <c:v>非鉄金属</c:v>
                </c:pt>
                <c:pt idx="5">
                  <c:v>その他の機械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18554</c:v>
                </c:pt>
                <c:pt idx="1">
                  <c:v>14916</c:v>
                </c:pt>
                <c:pt idx="2">
                  <c:v>12958</c:v>
                </c:pt>
                <c:pt idx="3">
                  <c:v>8105</c:v>
                </c:pt>
                <c:pt idx="4">
                  <c:v>4754</c:v>
                </c:pt>
                <c:pt idx="5">
                  <c:v>4610</c:v>
                </c:pt>
                <c:pt idx="6">
                  <c:v>3061</c:v>
                </c:pt>
                <c:pt idx="7">
                  <c:v>2779</c:v>
                </c:pt>
                <c:pt idx="8">
                  <c:v>2152</c:v>
                </c:pt>
                <c:pt idx="9">
                  <c:v>1819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ゴム製品</c:v>
                </c:pt>
                <c:pt idx="4">
                  <c:v>非鉄金属</c:v>
                </c:pt>
                <c:pt idx="5">
                  <c:v>その他の機械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22719</c:v>
                </c:pt>
                <c:pt idx="1">
                  <c:v>5946</c:v>
                </c:pt>
                <c:pt idx="2">
                  <c:v>11081</c:v>
                </c:pt>
                <c:pt idx="3">
                  <c:v>1282</c:v>
                </c:pt>
                <c:pt idx="4">
                  <c:v>4953</c:v>
                </c:pt>
                <c:pt idx="5">
                  <c:v>3132</c:v>
                </c:pt>
                <c:pt idx="6">
                  <c:v>5566</c:v>
                </c:pt>
                <c:pt idx="7">
                  <c:v>4046</c:v>
                </c:pt>
                <c:pt idx="8">
                  <c:v>1859</c:v>
                </c:pt>
                <c:pt idx="9">
                  <c:v>871</c:v>
                </c:pt>
              </c:numCache>
            </c:numRef>
          </c:val>
        </c:ser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12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95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962463"/>
        <c:axId val="42117848"/>
      </c:bar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62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清水支部平成20年12月入庫高上位１０品目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33243</c:v>
                </c:pt>
                <c:pt idx="1">
                  <c:v>28328</c:v>
                </c:pt>
                <c:pt idx="2">
                  <c:v>23834</c:v>
                </c:pt>
                <c:pt idx="3">
                  <c:v>17190</c:v>
                </c:pt>
                <c:pt idx="4">
                  <c:v>12823</c:v>
                </c:pt>
                <c:pt idx="5">
                  <c:v>11670</c:v>
                </c:pt>
                <c:pt idx="6">
                  <c:v>9698</c:v>
                </c:pt>
                <c:pt idx="7">
                  <c:v>9215</c:v>
                </c:pt>
                <c:pt idx="8">
                  <c:v>7713</c:v>
                </c:pt>
                <c:pt idx="9">
                  <c:v>7582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26059</c:v>
                </c:pt>
                <c:pt idx="1">
                  <c:v>34456</c:v>
                </c:pt>
                <c:pt idx="2">
                  <c:v>26311</c:v>
                </c:pt>
                <c:pt idx="3">
                  <c:v>14359</c:v>
                </c:pt>
                <c:pt idx="4">
                  <c:v>11998</c:v>
                </c:pt>
                <c:pt idx="5">
                  <c:v>14308</c:v>
                </c:pt>
                <c:pt idx="6">
                  <c:v>11139</c:v>
                </c:pt>
                <c:pt idx="7">
                  <c:v>7231</c:v>
                </c:pt>
                <c:pt idx="8">
                  <c:v>5150</c:v>
                </c:pt>
                <c:pt idx="9">
                  <c:v>7010</c:v>
                </c:pt>
              </c:numCache>
            </c:numRef>
          </c:val>
        </c:ser>
        <c:axId val="43516313"/>
        <c:axId val="56102498"/>
      </c:bar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02498"/>
        <c:crosses val="autoZero"/>
        <c:auto val="1"/>
        <c:lblOffset val="100"/>
        <c:noMultiLvlLbl val="0"/>
      </c:catAx>
      <c:valAx>
        <c:axId val="56102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6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2627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160435"/>
        <c:axId val="48008460"/>
      </c:bar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8460"/>
        <c:crosses val="autoZero"/>
        <c:auto val="1"/>
        <c:lblOffset val="100"/>
        <c:noMultiLvlLbl val="0"/>
      </c:catAx>
      <c:valAx>
        <c:axId val="48008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0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化学肥料</c:v>
                </c:pt>
                <c:pt idx="8">
                  <c:v>その他の農産物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47020</c:v>
                </c:pt>
                <c:pt idx="1">
                  <c:v>22920</c:v>
                </c:pt>
                <c:pt idx="2">
                  <c:v>22405</c:v>
                </c:pt>
                <c:pt idx="3">
                  <c:v>6227</c:v>
                </c:pt>
                <c:pt idx="4">
                  <c:v>5379</c:v>
                </c:pt>
                <c:pt idx="5">
                  <c:v>4582</c:v>
                </c:pt>
                <c:pt idx="6">
                  <c:v>2759</c:v>
                </c:pt>
                <c:pt idx="7">
                  <c:v>2605</c:v>
                </c:pt>
                <c:pt idx="8">
                  <c:v>2262</c:v>
                </c:pt>
                <c:pt idx="9">
                  <c:v>1984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化学肥料</c:v>
                </c:pt>
                <c:pt idx="8">
                  <c:v>その他の農産物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51513</c:v>
                </c:pt>
                <c:pt idx="1">
                  <c:v>18046</c:v>
                </c:pt>
                <c:pt idx="2">
                  <c:v>18974</c:v>
                </c:pt>
                <c:pt idx="3">
                  <c:v>5741</c:v>
                </c:pt>
                <c:pt idx="4">
                  <c:v>6034</c:v>
                </c:pt>
                <c:pt idx="5">
                  <c:v>4723</c:v>
                </c:pt>
                <c:pt idx="6">
                  <c:v>2640</c:v>
                </c:pt>
                <c:pt idx="7">
                  <c:v>2601</c:v>
                </c:pt>
                <c:pt idx="8">
                  <c:v>1410</c:v>
                </c:pt>
                <c:pt idx="9">
                  <c:v>2040</c:v>
                </c:pt>
              </c:numCache>
            </c:numRef>
          </c:val>
        </c:ser>
        <c:axId val="29422957"/>
        <c:axId val="63480022"/>
      </c:bar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0022"/>
        <c:crosses val="autoZero"/>
        <c:auto val="1"/>
        <c:lblOffset val="100"/>
        <c:noMultiLvlLbl val="0"/>
      </c:catAx>
      <c:valAx>
        <c:axId val="634800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2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75"/>
          <c:y val="0.190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西部支部平成20年12月入庫高上位１０品目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449287"/>
        <c:axId val="41608128"/>
      </c:bar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128"/>
        <c:crosses val="autoZero"/>
        <c:auto val="1"/>
        <c:lblOffset val="100"/>
        <c:noMultiLvlLbl val="0"/>
      </c:catAx>
      <c:valAx>
        <c:axId val="41608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49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5"/>
          <c:y val="0.1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鉄鋼</c:v>
                </c:pt>
                <c:pt idx="6">
                  <c:v>雑穀</c:v>
                </c:pt>
                <c:pt idx="7">
                  <c:v>その他の機械</c:v>
                </c:pt>
                <c:pt idx="8">
                  <c:v>麦</c:v>
                </c:pt>
                <c:pt idx="9">
                  <c:v>その他の食料工業品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234252</c:v>
                </c:pt>
                <c:pt idx="1">
                  <c:v>109700</c:v>
                </c:pt>
                <c:pt idx="2">
                  <c:v>80957</c:v>
                </c:pt>
                <c:pt idx="3">
                  <c:v>69294</c:v>
                </c:pt>
                <c:pt idx="4">
                  <c:v>67111</c:v>
                </c:pt>
                <c:pt idx="5">
                  <c:v>60559</c:v>
                </c:pt>
                <c:pt idx="6">
                  <c:v>53119</c:v>
                </c:pt>
                <c:pt idx="7">
                  <c:v>50136</c:v>
                </c:pt>
                <c:pt idx="8">
                  <c:v>47422</c:v>
                </c:pt>
                <c:pt idx="9">
                  <c:v>46943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鉄鋼</c:v>
                </c:pt>
                <c:pt idx="6">
                  <c:v>雑穀</c:v>
                </c:pt>
                <c:pt idx="7">
                  <c:v>その他の機械</c:v>
                </c:pt>
                <c:pt idx="8">
                  <c:v>麦</c:v>
                </c:pt>
                <c:pt idx="9">
                  <c:v>その他の食料工業品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245982</c:v>
                </c:pt>
                <c:pt idx="1">
                  <c:v>83706</c:v>
                </c:pt>
                <c:pt idx="2">
                  <c:v>78009</c:v>
                </c:pt>
                <c:pt idx="3">
                  <c:v>64095</c:v>
                </c:pt>
                <c:pt idx="4">
                  <c:v>67759</c:v>
                </c:pt>
                <c:pt idx="5">
                  <c:v>40147</c:v>
                </c:pt>
                <c:pt idx="6">
                  <c:v>39820</c:v>
                </c:pt>
                <c:pt idx="7">
                  <c:v>45337</c:v>
                </c:pt>
                <c:pt idx="8">
                  <c:v>46055</c:v>
                </c:pt>
                <c:pt idx="9">
                  <c:v>47200</c:v>
                </c:pt>
              </c:numCache>
            </c:numRef>
          </c:val>
        </c:ser>
        <c:axId val="38928833"/>
        <c:axId val="14815178"/>
      </c:barChart>
      <c:catAx>
        <c:axId val="38928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15178"/>
        <c:crosses val="autoZero"/>
        <c:auto val="1"/>
        <c:lblOffset val="100"/>
        <c:noMultiLvlLbl val="0"/>
      </c:catAx>
      <c:valAx>
        <c:axId val="14815178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8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207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平成１9年12月保管残高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飲料</c:v>
                  </c:pt>
                  <c:pt idx="5">
                    <c:v>鉄鋼</c:v>
                  </c:pt>
                  <c:pt idx="6">
                    <c:v>雑穀</c:v>
                  </c:pt>
                  <c:pt idx="7">
                    <c:v>その他の機械</c:v>
                  </c:pt>
                  <c:pt idx="8">
                    <c:v>麦</c:v>
                  </c:pt>
                  <c:pt idx="9">
                    <c:v>その他の食料工業品</c:v>
                  </c:pt>
                  <c:pt idx="10">
                    <c:v>その他</c:v>
                  </c:pt>
                </c:lvl>
                <c:lvl>
                  <c:pt idx="0">
                    <c:v>245,982</c:v>
                  </c:pt>
                  <c:pt idx="1">
                    <c:v>83,706</c:v>
                  </c:pt>
                  <c:pt idx="2">
                    <c:v>78,009</c:v>
                  </c:pt>
                  <c:pt idx="3">
                    <c:v>64,095</c:v>
                  </c:pt>
                  <c:pt idx="4">
                    <c:v>67,759</c:v>
                  </c:pt>
                  <c:pt idx="5">
                    <c:v>40,147</c:v>
                  </c:pt>
                  <c:pt idx="6">
                    <c:v>39,820</c:v>
                  </c:pt>
                  <c:pt idx="7">
                    <c:v>45,337</c:v>
                  </c:pt>
                  <c:pt idx="8">
                    <c:v>46,055</c:v>
                  </c:pt>
                  <c:pt idx="9">
                    <c:v>47,200</c:v>
                  </c:pt>
                  <c:pt idx="10">
                    <c:v>330,323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245982</c:v>
                </c:pt>
                <c:pt idx="1">
                  <c:v>83706</c:v>
                </c:pt>
                <c:pt idx="2">
                  <c:v>78009</c:v>
                </c:pt>
                <c:pt idx="3">
                  <c:v>64095</c:v>
                </c:pt>
                <c:pt idx="4">
                  <c:v>67759</c:v>
                </c:pt>
                <c:pt idx="5">
                  <c:v>40147</c:v>
                </c:pt>
                <c:pt idx="6">
                  <c:v>39820</c:v>
                </c:pt>
                <c:pt idx="7">
                  <c:v>45337</c:v>
                </c:pt>
                <c:pt idx="8">
                  <c:v>46055</c:v>
                </c:pt>
                <c:pt idx="9">
                  <c:v>47200</c:v>
                </c:pt>
                <c:pt idx="10">
                  <c:v>330323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平成20年12月保管残高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飲料</c:v>
                  </c:pt>
                  <c:pt idx="5">
                    <c:v>鉄鋼</c:v>
                  </c:pt>
                  <c:pt idx="6">
                    <c:v>雑穀</c:v>
                  </c:pt>
                  <c:pt idx="7">
                    <c:v>その他の機械</c:v>
                  </c:pt>
                  <c:pt idx="8">
                    <c:v>麦</c:v>
                  </c:pt>
                  <c:pt idx="9">
                    <c:v>その他の食料工業品</c:v>
                  </c:pt>
                  <c:pt idx="10">
                    <c:v>その他</c:v>
                  </c:pt>
                </c:lvl>
                <c:lvl>
                  <c:pt idx="0">
                    <c:v>234,252</c:v>
                  </c:pt>
                  <c:pt idx="1">
                    <c:v>109,700</c:v>
                  </c:pt>
                  <c:pt idx="2">
                    <c:v>80,957</c:v>
                  </c:pt>
                  <c:pt idx="3">
                    <c:v>69,294</c:v>
                  </c:pt>
                  <c:pt idx="4">
                    <c:v>67,111</c:v>
                  </c:pt>
                  <c:pt idx="5">
                    <c:v>60,559</c:v>
                  </c:pt>
                  <c:pt idx="6">
                    <c:v>53,119</c:v>
                  </c:pt>
                  <c:pt idx="7">
                    <c:v>50,136</c:v>
                  </c:pt>
                  <c:pt idx="8">
                    <c:v>47,422</c:v>
                  </c:pt>
                  <c:pt idx="9">
                    <c:v>46,943</c:v>
                  </c:pt>
                  <c:pt idx="10">
                    <c:v>360,358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234252</c:v>
                </c:pt>
                <c:pt idx="1">
                  <c:v>109700</c:v>
                </c:pt>
                <c:pt idx="2">
                  <c:v>80957</c:v>
                </c:pt>
                <c:pt idx="3">
                  <c:v>69294</c:v>
                </c:pt>
                <c:pt idx="4">
                  <c:v>67111</c:v>
                </c:pt>
                <c:pt idx="5">
                  <c:v>60559</c:v>
                </c:pt>
                <c:pt idx="6">
                  <c:v>53119</c:v>
                </c:pt>
                <c:pt idx="7">
                  <c:v>50136</c:v>
                </c:pt>
                <c:pt idx="8">
                  <c:v>47422</c:v>
                </c:pt>
                <c:pt idx="9">
                  <c:v>46943</c:v>
                </c:pt>
                <c:pt idx="10">
                  <c:v>360358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東部支部平成20年12月保管残高上位１０品目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ゴム製品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非鉄金属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26742</c:v>
                </c:pt>
                <c:pt idx="1">
                  <c:v>11309</c:v>
                </c:pt>
                <c:pt idx="2">
                  <c:v>10409</c:v>
                </c:pt>
                <c:pt idx="3">
                  <c:v>9761</c:v>
                </c:pt>
                <c:pt idx="4">
                  <c:v>5495</c:v>
                </c:pt>
                <c:pt idx="5">
                  <c:v>5152</c:v>
                </c:pt>
                <c:pt idx="6">
                  <c:v>5146</c:v>
                </c:pt>
                <c:pt idx="7">
                  <c:v>4708</c:v>
                </c:pt>
                <c:pt idx="8">
                  <c:v>4618</c:v>
                </c:pt>
                <c:pt idx="9">
                  <c:v>4515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ゴム製品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非鉄金属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27886</c:v>
                </c:pt>
                <c:pt idx="1">
                  <c:v>4952</c:v>
                </c:pt>
                <c:pt idx="2">
                  <c:v>9979</c:v>
                </c:pt>
                <c:pt idx="3">
                  <c:v>3061</c:v>
                </c:pt>
                <c:pt idx="4">
                  <c:v>5927</c:v>
                </c:pt>
                <c:pt idx="5">
                  <c:v>5142</c:v>
                </c:pt>
                <c:pt idx="6">
                  <c:v>4522</c:v>
                </c:pt>
                <c:pt idx="7">
                  <c:v>4444</c:v>
                </c:pt>
                <c:pt idx="8">
                  <c:v>3787</c:v>
                </c:pt>
                <c:pt idx="9">
                  <c:v>3915</c:v>
                </c:pt>
              </c:numCache>
            </c:numRef>
          </c:val>
        </c:ser>
        <c:axId val="66227739"/>
        <c:axId val="59178740"/>
      </c:barChart>
      <c:catAx>
        <c:axId val="6622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8740"/>
        <c:crosses val="autoZero"/>
        <c:auto val="1"/>
        <c:lblOffset val="100"/>
        <c:noMultiLvlLbl val="0"/>
      </c:catAx>
      <c:valAx>
        <c:axId val="59178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27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181,355</c:v>
                  </c:pt>
                  <c:pt idx="1">
                    <c:v>366,495</c:v>
                  </c:pt>
                  <c:pt idx="2">
                    <c:v>438,789</c:v>
                  </c:pt>
                  <c:pt idx="3">
                    <c:v>96,170</c:v>
                  </c:pt>
                  <c:pt idx="4">
                    <c:v>373,384</c:v>
                  </c:pt>
                  <c:pt idx="5">
                    <c:v>688,275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181355</c:v>
                </c:pt>
                <c:pt idx="1">
                  <c:v>366495</c:v>
                </c:pt>
                <c:pt idx="2">
                  <c:v>438789</c:v>
                </c:pt>
                <c:pt idx="3">
                  <c:v>96170</c:v>
                </c:pt>
                <c:pt idx="4">
                  <c:v>373384</c:v>
                </c:pt>
                <c:pt idx="5">
                  <c:v>688275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富士支部平成20年12月保管残高上位１０品目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846613"/>
        <c:axId val="28748606"/>
      </c:bar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8606"/>
        <c:crosses val="autoZero"/>
        <c:auto val="1"/>
        <c:lblOffset val="100"/>
        <c:noMultiLvlLbl val="0"/>
      </c:catAx>
      <c:valAx>
        <c:axId val="28748606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46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清水支部平成20年12月保管残高上位１０品目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雑穀</c:v>
                </c:pt>
                <c:pt idx="1">
                  <c:v>麦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52468</c:v>
                </c:pt>
                <c:pt idx="1">
                  <c:v>44252</c:v>
                </c:pt>
                <c:pt idx="2">
                  <c:v>33516</c:v>
                </c:pt>
                <c:pt idx="3">
                  <c:v>26048</c:v>
                </c:pt>
                <c:pt idx="4">
                  <c:v>25820</c:v>
                </c:pt>
                <c:pt idx="5">
                  <c:v>25577</c:v>
                </c:pt>
                <c:pt idx="6">
                  <c:v>25292</c:v>
                </c:pt>
                <c:pt idx="7">
                  <c:v>20209</c:v>
                </c:pt>
                <c:pt idx="8">
                  <c:v>16102</c:v>
                </c:pt>
                <c:pt idx="9">
                  <c:v>14882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雑穀</c:v>
                </c:pt>
                <c:pt idx="1">
                  <c:v>麦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39316</c:v>
                </c:pt>
                <c:pt idx="1">
                  <c:v>43986</c:v>
                </c:pt>
                <c:pt idx="2">
                  <c:v>45018</c:v>
                </c:pt>
                <c:pt idx="3">
                  <c:v>24891</c:v>
                </c:pt>
                <c:pt idx="4">
                  <c:v>14415</c:v>
                </c:pt>
                <c:pt idx="5">
                  <c:v>24610</c:v>
                </c:pt>
                <c:pt idx="6">
                  <c:v>29111</c:v>
                </c:pt>
                <c:pt idx="7">
                  <c:v>21098</c:v>
                </c:pt>
                <c:pt idx="8">
                  <c:v>14202</c:v>
                </c:pt>
                <c:pt idx="9">
                  <c:v>7723</c:v>
                </c:pt>
              </c:numCache>
            </c:numRef>
          </c:val>
        </c:ser>
        <c:axId val="57410863"/>
        <c:axId val="46935720"/>
      </c:bar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5720"/>
        <c:crosses val="autoZero"/>
        <c:auto val="1"/>
        <c:lblOffset val="100"/>
        <c:noMultiLvlLbl val="0"/>
      </c:catAx>
      <c:valAx>
        <c:axId val="46935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0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静岡支部平成20年12月保管残高上位１０品目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768297"/>
        <c:axId val="43696946"/>
      </c:barChart>
      <c:catAx>
        <c:axId val="19768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96946"/>
        <c:crosses val="autoZero"/>
        <c:auto val="1"/>
        <c:lblOffset val="100"/>
        <c:noMultiLvlLbl val="0"/>
      </c:catAx>
      <c:valAx>
        <c:axId val="43696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8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75"/>
          <c:y val="0.326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駿遠支部平成20年12月保管残高上位１０品目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28839</c:v>
                </c:pt>
                <c:pt idx="1">
                  <c:v>15122</c:v>
                </c:pt>
                <c:pt idx="2">
                  <c:v>10817</c:v>
                </c:pt>
                <c:pt idx="3">
                  <c:v>10199</c:v>
                </c:pt>
                <c:pt idx="4">
                  <c:v>9557</c:v>
                </c:pt>
                <c:pt idx="5">
                  <c:v>8273</c:v>
                </c:pt>
                <c:pt idx="6">
                  <c:v>7534</c:v>
                </c:pt>
                <c:pt idx="7">
                  <c:v>4489</c:v>
                </c:pt>
                <c:pt idx="8">
                  <c:v>4398</c:v>
                </c:pt>
                <c:pt idx="9">
                  <c:v>3122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30658</c:v>
                </c:pt>
                <c:pt idx="1">
                  <c:v>18814</c:v>
                </c:pt>
                <c:pt idx="2">
                  <c:v>6486</c:v>
                </c:pt>
                <c:pt idx="3">
                  <c:v>7679</c:v>
                </c:pt>
                <c:pt idx="4">
                  <c:v>7041</c:v>
                </c:pt>
                <c:pt idx="5">
                  <c:v>9309</c:v>
                </c:pt>
                <c:pt idx="6">
                  <c:v>4805</c:v>
                </c:pt>
                <c:pt idx="7">
                  <c:v>5359</c:v>
                </c:pt>
                <c:pt idx="8">
                  <c:v>3961</c:v>
                </c:pt>
                <c:pt idx="9">
                  <c:v>2165</c:v>
                </c:pt>
              </c:numCache>
            </c:numRef>
          </c:val>
        </c:ser>
        <c:axId val="57728195"/>
        <c:axId val="49791708"/>
      </c:bar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91708"/>
        <c:crosses val="autoZero"/>
        <c:auto val="1"/>
        <c:lblOffset val="100"/>
        <c:noMultiLvlLbl val="0"/>
      </c:catAx>
      <c:valAx>
        <c:axId val="4979170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28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西部支部平成20年12月保管残高上位１０品目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5472189"/>
        <c:axId val="6596518"/>
      </c:bar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6518"/>
        <c:crosses val="autoZero"/>
        <c:auto val="1"/>
        <c:lblOffset val="100"/>
        <c:noMultiLvlLbl val="0"/>
      </c:catAx>
      <c:valAx>
        <c:axId val="6596518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72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86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marker val="1"/>
        <c:axId val="44132369"/>
        <c:axId val="61647002"/>
      </c:lineChart>
      <c:catAx>
        <c:axId val="4413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47002"/>
        <c:crosses val="autoZero"/>
        <c:auto val="1"/>
        <c:lblOffset val="100"/>
        <c:noMultiLvlLbl val="0"/>
      </c:catAx>
      <c:valAx>
        <c:axId val="61647002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323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952107"/>
        <c:axId val="27351236"/>
      </c:lineChart>
      <c:catAx>
        <c:axId val="179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51236"/>
        <c:crosses val="autoZero"/>
        <c:auto val="1"/>
        <c:lblOffset val="100"/>
        <c:noMultiLvlLbl val="0"/>
      </c:catAx>
      <c:valAx>
        <c:axId val="27351236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521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marker val="1"/>
        <c:axId val="44834533"/>
        <c:axId val="857614"/>
      </c:lineChart>
      <c:catAx>
        <c:axId val="448345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614"/>
        <c:crosses val="autoZero"/>
        <c:auto val="1"/>
        <c:lblOffset val="100"/>
        <c:noMultiLvlLbl val="0"/>
      </c:catAx>
      <c:valAx>
        <c:axId val="857614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345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marker val="1"/>
        <c:axId val="7718527"/>
        <c:axId val="2357880"/>
      </c:lineChart>
      <c:catAx>
        <c:axId val="77185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7880"/>
        <c:crosses val="autoZero"/>
        <c:auto val="1"/>
        <c:lblOffset val="100"/>
        <c:noMultiLvlLbl val="0"/>
      </c:catAx>
      <c:valAx>
        <c:axId val="2357880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185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平成20年12月倉庫使用状況(1～3類）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109109</c:v>
                </c:pt>
                <c:pt idx="1">
                  <c:v>225954</c:v>
                </c:pt>
                <c:pt idx="2">
                  <c:v>242274</c:v>
                </c:pt>
                <c:pt idx="3">
                  <c:v>59716</c:v>
                </c:pt>
                <c:pt idx="4">
                  <c:v>269091</c:v>
                </c:pt>
                <c:pt idx="5">
                  <c:v>431316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72246</c:v>
                </c:pt>
                <c:pt idx="1">
                  <c:v>140541</c:v>
                </c:pt>
                <c:pt idx="2">
                  <c:v>196515</c:v>
                </c:pt>
                <c:pt idx="3">
                  <c:v>36454</c:v>
                </c:pt>
                <c:pt idx="4">
                  <c:v>104293</c:v>
                </c:pt>
                <c:pt idx="5">
                  <c:v>256959</c:v>
                </c:pt>
              </c:numCache>
            </c:numRef>
          </c:val>
          <c:shape val="box"/>
        </c:ser>
        <c:overlap val="100"/>
        <c:shape val="box"/>
        <c:axId val="49753635"/>
        <c:axId val="45129532"/>
      </c:bar3DChart>
      <c:catAx>
        <c:axId val="4975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53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220921"/>
        <c:axId val="56770562"/>
      </c:lineChart>
      <c:catAx>
        <c:axId val="212209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70562"/>
        <c:crosses val="autoZero"/>
        <c:auto val="1"/>
        <c:lblOffset val="100"/>
        <c:noMultiLvlLbl val="0"/>
      </c:catAx>
      <c:valAx>
        <c:axId val="5677056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209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axId val="41173011"/>
        <c:axId val="35012780"/>
      </c:lineChart>
      <c:catAx>
        <c:axId val="411730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2780"/>
        <c:crosses val="autoZero"/>
        <c:auto val="1"/>
        <c:lblOffset val="100"/>
        <c:noMultiLvlLbl val="0"/>
      </c:catAx>
      <c:valAx>
        <c:axId val="35012780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730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46679565"/>
        <c:axId val="17462902"/>
      </c:lineChart>
      <c:catAx>
        <c:axId val="466795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2902"/>
        <c:crosses val="autoZero"/>
        <c:auto val="1"/>
        <c:lblOffset val="100"/>
        <c:noMultiLvlLbl val="0"/>
      </c:catAx>
      <c:valAx>
        <c:axId val="17462902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95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2948391"/>
        <c:axId val="5208928"/>
      </c:lineChart>
      <c:catAx>
        <c:axId val="229483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928"/>
        <c:crosses val="autoZero"/>
        <c:auto val="1"/>
        <c:lblOffset val="100"/>
        <c:noMultiLvlLbl val="0"/>
      </c:catAx>
      <c:valAx>
        <c:axId val="520892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83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marker val="1"/>
        <c:axId val="46880353"/>
        <c:axId val="19269994"/>
      </c:lineChart>
      <c:catAx>
        <c:axId val="468803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9994"/>
        <c:crosses val="autoZero"/>
        <c:auto val="1"/>
        <c:lblOffset val="100"/>
        <c:noMultiLvlLbl val="0"/>
      </c:catAx>
      <c:valAx>
        <c:axId val="19269994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803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marker val="1"/>
        <c:axId val="39212219"/>
        <c:axId val="17365652"/>
      </c:lineChart>
      <c:catAx>
        <c:axId val="392122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5652"/>
        <c:crosses val="autoZero"/>
        <c:auto val="1"/>
        <c:lblOffset val="100"/>
        <c:noMultiLvlLbl val="0"/>
      </c:catAx>
      <c:valAx>
        <c:axId val="17365652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22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073141"/>
        <c:axId val="64440542"/>
      </c:lineChart>
      <c:catAx>
        <c:axId val="220731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542"/>
        <c:crosses val="autoZero"/>
        <c:auto val="1"/>
        <c:lblOffset val="100"/>
        <c:noMultiLvlLbl val="0"/>
      </c:catAx>
      <c:valAx>
        <c:axId val="64440542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31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marker val="1"/>
        <c:axId val="43093967"/>
        <c:axId val="52301384"/>
      </c:lineChart>
      <c:catAx>
        <c:axId val="430939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1384"/>
        <c:crosses val="autoZero"/>
        <c:auto val="1"/>
        <c:lblOffset val="100"/>
        <c:noMultiLvlLbl val="0"/>
      </c:catAx>
      <c:valAx>
        <c:axId val="5230138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396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marker val="1"/>
        <c:axId val="950409"/>
        <c:axId val="8553682"/>
      </c:lineChart>
      <c:catAx>
        <c:axId val="9504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40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874275"/>
        <c:axId val="21759612"/>
      </c:lineChart>
      <c:catAx>
        <c:axId val="98742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59612"/>
        <c:crosses val="autoZero"/>
        <c:auto val="1"/>
        <c:lblOffset val="100"/>
        <c:noMultiLvlLbl val="0"/>
      </c:catAx>
      <c:valAx>
        <c:axId val="21759612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742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marker val="1"/>
        <c:axId val="3512605"/>
        <c:axId val="31613446"/>
      </c:lineChart>
      <c:catAx>
        <c:axId val="351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3446"/>
        <c:crosses val="autoZero"/>
        <c:auto val="1"/>
        <c:lblOffset val="100"/>
        <c:noMultiLvlLbl val="0"/>
      </c:catAx>
      <c:valAx>
        <c:axId val="31613446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6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marker val="1"/>
        <c:axId val="61618781"/>
        <c:axId val="17698118"/>
      </c:lineChart>
      <c:catAx>
        <c:axId val="616187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8118"/>
        <c:crosses val="autoZero"/>
        <c:auto val="1"/>
        <c:lblOffset val="100"/>
        <c:noMultiLvlLbl val="0"/>
      </c:catAx>
      <c:valAx>
        <c:axId val="1769811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87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marker val="1"/>
        <c:axId val="25065335"/>
        <c:axId val="24261424"/>
      </c:lineChart>
      <c:catAx>
        <c:axId val="250653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1424"/>
        <c:crosses val="autoZero"/>
        <c:auto val="1"/>
        <c:lblOffset val="100"/>
        <c:noMultiLvlLbl val="0"/>
      </c:catAx>
      <c:valAx>
        <c:axId val="2426142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53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026225"/>
        <c:axId val="19018298"/>
      </c:lineChart>
      <c:catAx>
        <c:axId val="170262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18298"/>
        <c:crosses val="autoZero"/>
        <c:auto val="1"/>
        <c:lblOffset val="100"/>
        <c:noMultiLvlLbl val="0"/>
      </c:catAx>
      <c:valAx>
        <c:axId val="19018298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262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marker val="1"/>
        <c:axId val="16085559"/>
        <c:axId val="10552304"/>
      </c:lineChart>
      <c:catAx>
        <c:axId val="16085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55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861873"/>
        <c:axId val="49430266"/>
      </c:lineChart>
      <c:catAx>
        <c:axId val="2786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618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雑穀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116049</c:v>
                </c:pt>
                <c:pt idx="1">
                  <c:v>100561</c:v>
                </c:pt>
                <c:pt idx="2">
                  <c:v>89651</c:v>
                </c:pt>
                <c:pt idx="3">
                  <c:v>55206</c:v>
                </c:pt>
                <c:pt idx="4">
                  <c:v>52262</c:v>
                </c:pt>
                <c:pt idx="5">
                  <c:v>46069</c:v>
                </c:pt>
                <c:pt idx="6">
                  <c:v>40646</c:v>
                </c:pt>
                <c:pt idx="7">
                  <c:v>40401</c:v>
                </c:pt>
                <c:pt idx="8">
                  <c:v>33420</c:v>
                </c:pt>
                <c:pt idx="9">
                  <c:v>33025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雑穀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160349</c:v>
                </c:pt>
                <c:pt idx="1">
                  <c:v>110935</c:v>
                </c:pt>
                <c:pt idx="2">
                  <c:v>100338</c:v>
                </c:pt>
                <c:pt idx="3">
                  <c:v>29500</c:v>
                </c:pt>
                <c:pt idx="4">
                  <c:v>48620</c:v>
                </c:pt>
                <c:pt idx="5">
                  <c:v>40292</c:v>
                </c:pt>
                <c:pt idx="6">
                  <c:v>35465</c:v>
                </c:pt>
                <c:pt idx="7">
                  <c:v>38444</c:v>
                </c:pt>
                <c:pt idx="8">
                  <c:v>26338</c:v>
                </c:pt>
                <c:pt idx="9">
                  <c:v>24003</c:v>
                </c:pt>
              </c:numCache>
            </c:numRef>
          </c:val>
        </c:ser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9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05"/>
          <c:y val="0.141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平成20年12月入庫高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その他の機械</c:v>
                  </c:pt>
                  <c:pt idx="4">
                    <c:v>その他の食料工業品</c:v>
                  </c:pt>
                  <c:pt idx="5">
                    <c:v>雑品</c:v>
                  </c:pt>
                  <c:pt idx="6">
                    <c:v>その他の日用品</c:v>
                  </c:pt>
                  <c:pt idx="7">
                    <c:v>鉄鋼</c:v>
                  </c:pt>
                  <c:pt idx="8">
                    <c:v>雑穀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116,049 </c:v>
                  </c:pt>
                  <c:pt idx="1">
                    <c:v>100,561 </c:v>
                  </c:pt>
                  <c:pt idx="2">
                    <c:v>89,651 </c:v>
                  </c:pt>
                  <c:pt idx="3">
                    <c:v>55,206 </c:v>
                  </c:pt>
                  <c:pt idx="4">
                    <c:v>52,262 </c:v>
                  </c:pt>
                  <c:pt idx="5">
                    <c:v>46,069 </c:v>
                  </c:pt>
                  <c:pt idx="6">
                    <c:v>40,646 </c:v>
                  </c:pt>
                  <c:pt idx="7">
                    <c:v>40,401 </c:v>
                  </c:pt>
                  <c:pt idx="8">
                    <c:v>33,420 </c:v>
                  </c:pt>
                  <c:pt idx="9">
                    <c:v>33,025 </c:v>
                  </c:pt>
                  <c:pt idx="10">
                    <c:v>146,238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116049</c:v>
                </c:pt>
                <c:pt idx="1">
                  <c:v>100561</c:v>
                </c:pt>
                <c:pt idx="2">
                  <c:v>89651</c:v>
                </c:pt>
                <c:pt idx="3">
                  <c:v>55206</c:v>
                </c:pt>
                <c:pt idx="4">
                  <c:v>52262</c:v>
                </c:pt>
                <c:pt idx="5">
                  <c:v>46069</c:v>
                </c:pt>
                <c:pt idx="6">
                  <c:v>40646</c:v>
                </c:pt>
                <c:pt idx="7">
                  <c:v>40401</c:v>
                </c:pt>
                <c:pt idx="8">
                  <c:v>33420</c:v>
                </c:pt>
                <c:pt idx="9">
                  <c:v>33025</c:v>
                </c:pt>
                <c:pt idx="10">
                  <c:v>146238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平成19年12月入庫高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その他の機械</c:v>
                  </c:pt>
                  <c:pt idx="4">
                    <c:v>その他の食料工業品</c:v>
                  </c:pt>
                  <c:pt idx="5">
                    <c:v>雑品</c:v>
                  </c:pt>
                  <c:pt idx="6">
                    <c:v>その他の日用品</c:v>
                  </c:pt>
                  <c:pt idx="7">
                    <c:v>鉄鋼</c:v>
                  </c:pt>
                  <c:pt idx="8">
                    <c:v>雑穀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160,349 </c:v>
                  </c:pt>
                  <c:pt idx="1">
                    <c:v>110,935 </c:v>
                  </c:pt>
                  <c:pt idx="2">
                    <c:v>100,338 </c:v>
                  </c:pt>
                  <c:pt idx="3">
                    <c:v>29,500 </c:v>
                  </c:pt>
                  <c:pt idx="4">
                    <c:v>48,620 </c:v>
                  </c:pt>
                  <c:pt idx="5">
                    <c:v>40,292 </c:v>
                  </c:pt>
                  <c:pt idx="6">
                    <c:v>35,465 </c:v>
                  </c:pt>
                  <c:pt idx="7">
                    <c:v>38,444 </c:v>
                  </c:pt>
                  <c:pt idx="8">
                    <c:v>26,338 </c:v>
                  </c:pt>
                  <c:pt idx="9">
                    <c:v>24,003 </c:v>
                  </c:pt>
                  <c:pt idx="10">
                    <c:v>155,769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160349</c:v>
                </c:pt>
                <c:pt idx="1">
                  <c:v>110935</c:v>
                </c:pt>
                <c:pt idx="2">
                  <c:v>100338</c:v>
                </c:pt>
                <c:pt idx="3">
                  <c:v>29500</c:v>
                </c:pt>
                <c:pt idx="4">
                  <c:v>48620</c:v>
                </c:pt>
                <c:pt idx="5">
                  <c:v>40292</c:v>
                </c:pt>
                <c:pt idx="6">
                  <c:v>35465</c:v>
                </c:pt>
                <c:pt idx="7">
                  <c:v>38444</c:v>
                </c:pt>
                <c:pt idx="8">
                  <c:v>26338</c:v>
                </c:pt>
                <c:pt idx="9">
                  <c:v>24003</c:v>
                </c:pt>
                <c:pt idx="10">
                  <c:v>155769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753,528トン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770,053トン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</cdr:y>
    </cdr:from>
    <cdr:to>
      <cdr:x>0.918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0.77225</cdr:x>
      <cdr:y>0.00575</cdr:y>
    </cdr:from>
    <cdr:to>
      <cdr:x>0.92375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0.76025</cdr:x>
      <cdr:y>0.00875</cdr:y>
    </cdr:from>
    <cdr:to>
      <cdr:x>0.9095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0.129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0.25675</cdr:y>
    </cdr:from>
    <cdr:to>
      <cdr:x>0.80275</cdr:x>
      <cdr:y>0.4315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476375"/>
          <a:ext cx="2914650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0.45275</cdr:x>
      <cdr:y>0.78575</cdr:y>
    </cdr:from>
    <cdr:to>
      <cdr:x>0.751</cdr:x>
      <cdr:y>0.848</cdr:y>
    </cdr:to>
    <cdr:sp>
      <cdr:nvSpPr>
        <cdr:cNvPr id="4" name="TextBox 5"/>
        <cdr:cNvSpPr txBox="1">
          <a:spLocks noChangeArrowheads="1"/>
        </cdr:cNvSpPr>
      </cdr:nvSpPr>
      <cdr:spPr>
        <a:xfrm>
          <a:off x="4486275" y="4524375"/>
          <a:ext cx="29527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0.1285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1，088，433トン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1，179，851トン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0.7825</cdr:x>
      <cdr:y>0</cdr:y>
    </cdr:from>
    <cdr:to>
      <cdr:x>0.9345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0.028</cdr:y>
    </cdr:from>
    <cdr:to>
      <cdr:x>0.97275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1436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</cdr:x>
      <cdr:y>0.39375</cdr:y>
    </cdr:from>
    <cdr:to>
      <cdr:x>1</cdr:x>
      <cdr:y>0.788</cdr:y>
    </cdr:to>
    <cdr:sp>
      <cdr:nvSpPr>
        <cdr:cNvPr id="2" name="TextBox 8"/>
        <cdr:cNvSpPr txBox="1">
          <a:spLocks noChangeArrowheads="1"/>
        </cdr:cNvSpPr>
      </cdr:nvSpPr>
      <cdr:spPr>
        <a:xfrm>
          <a:off x="6981825" y="1095375"/>
          <a:ext cx="533400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0.8055</cdr:x>
      <cdr:y>0.008</cdr:y>
    </cdr:from>
    <cdr:to>
      <cdr:x>0.96625</cdr:x>
      <cdr:y>0.1085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1905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0.483</cdr:y>
    </cdr:from>
    <cdr:to>
      <cdr:x>0.99775</cdr:x>
      <cdr:y>0.82975</cdr:y>
    </cdr:to>
    <cdr:sp>
      <cdr:nvSpPr>
        <cdr:cNvPr id="2" name="TextBox 8"/>
        <cdr:cNvSpPr txBox="1">
          <a:spLocks noChangeArrowheads="1"/>
        </cdr:cNvSpPr>
      </cdr:nvSpPr>
      <cdr:spPr>
        <a:xfrm>
          <a:off x="7000875" y="1200150"/>
          <a:ext cx="495300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</cdr:y>
    </cdr:from>
    <cdr:to>
      <cdr:x>1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0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</cdr:x>
      <cdr:y>0.444</cdr:y>
    </cdr:from>
    <cdr:to>
      <cdr:x>1</cdr:x>
      <cdr:y>0.79775</cdr:y>
    </cdr:to>
    <cdr:sp>
      <cdr:nvSpPr>
        <cdr:cNvPr id="2" name="TextBox 8"/>
        <cdr:cNvSpPr txBox="1">
          <a:spLocks noChangeArrowheads="1"/>
        </cdr:cNvSpPr>
      </cdr:nvSpPr>
      <cdr:spPr>
        <a:xfrm>
          <a:off x="7000875" y="1257300"/>
          <a:ext cx="533400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0.01375</cdr:y>
    </cdr:from>
    <cdr:to>
      <cdr:x>0.9645</cdr:x>
      <cdr:y>0.08525</cdr:y>
    </cdr:to>
    <cdr:sp>
      <cdr:nvSpPr>
        <cdr:cNvPr id="2" name="TextBox 9"/>
        <cdr:cNvSpPr txBox="1">
          <a:spLocks noChangeArrowheads="1"/>
        </cdr:cNvSpPr>
      </cdr:nvSpPr>
      <cdr:spPr>
        <a:xfrm>
          <a:off x="6134100" y="38100"/>
          <a:ext cx="1104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0.90875</cdr:x>
      <cdr:y>0.502</cdr:y>
    </cdr:from>
    <cdr:to>
      <cdr:x>0.999</cdr:x>
      <cdr:y>0.79375</cdr:y>
    </cdr:to>
    <cdr:sp>
      <cdr:nvSpPr>
        <cdr:cNvPr id="3" name="TextBox 10"/>
        <cdr:cNvSpPr txBox="1">
          <a:spLocks noChangeArrowheads="1"/>
        </cdr:cNvSpPr>
      </cdr:nvSpPr>
      <cdr:spPr>
        <a:xfrm>
          <a:off x="6829425" y="1438275"/>
          <a:ext cx="6762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平成20年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</cdr:y>
    </cdr:from>
    <cdr:to>
      <cdr:x>0.9835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000750" y="0"/>
          <a:ext cx="1409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0.88725</cdr:x>
      <cdr:y>0.512</cdr:y>
    </cdr:from>
    <cdr:to>
      <cdr:x>1</cdr:x>
      <cdr:y>0.8215</cdr:y>
    </cdr:to>
    <cdr:sp>
      <cdr:nvSpPr>
        <cdr:cNvPr id="7" name="TextBox 15"/>
        <cdr:cNvSpPr txBox="1">
          <a:spLocks noChangeArrowheads="1"/>
        </cdr:cNvSpPr>
      </cdr:nvSpPr>
      <cdr:spPr>
        <a:xfrm>
          <a:off x="6677025" y="1352550"/>
          <a:ext cx="8477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２,１４４,４６８㎡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0.67075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43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平成20年12月所管面積（1～3類）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0.021</cdr:y>
    </cdr:from>
    <cdr:to>
      <cdr:x>0.97875</cdr:x>
      <cdr:y>0.12425</cdr:y>
    </cdr:to>
    <cdr:sp>
      <cdr:nvSpPr>
        <cdr:cNvPr id="3" name="TextBox 11"/>
        <cdr:cNvSpPr txBox="1">
          <a:spLocks noChangeArrowheads="1"/>
        </cdr:cNvSpPr>
      </cdr:nvSpPr>
      <cdr:spPr>
        <a:xfrm>
          <a:off x="6191250" y="57150"/>
          <a:ext cx="1143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0.919</cdr:x>
      <cdr:y>0.5105</cdr:y>
    </cdr:from>
    <cdr:to>
      <cdr:x>0.995</cdr:x>
      <cdr:y>0.84925</cdr:y>
    </cdr:to>
    <cdr:sp>
      <cdr:nvSpPr>
        <cdr:cNvPr id="4" name="TextBox 12"/>
        <cdr:cNvSpPr txBox="1">
          <a:spLocks noChangeArrowheads="1"/>
        </cdr:cNvSpPr>
      </cdr:nvSpPr>
      <cdr:spPr>
        <a:xfrm>
          <a:off x="6886575" y="1428750"/>
          <a:ext cx="571500" cy="952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
平成20年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553200" y="19050"/>
          <a:ext cx="1038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0.9085</cdr:x>
      <cdr:y>0.55075</cdr:y>
    </cdr:from>
    <cdr:to>
      <cdr:x>1</cdr:x>
      <cdr:y>0.915</cdr:y>
    </cdr:to>
    <cdr:sp>
      <cdr:nvSpPr>
        <cdr:cNvPr id="6" name="TextBox 13"/>
        <cdr:cNvSpPr txBox="1">
          <a:spLocks noChangeArrowheads="1"/>
        </cdr:cNvSpPr>
      </cdr:nvSpPr>
      <cdr:spPr>
        <a:xfrm>
          <a:off x="6896100" y="1504950"/>
          <a:ext cx="6953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平成20年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0.87175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619875" y="28575"/>
          <a:ext cx="971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0.91525</cdr:x>
      <cdr:y>0.39025</cdr:y>
    </cdr:from>
    <cdr:to>
      <cdr:x>0.98575</cdr:x>
      <cdr:y>0.763</cdr:y>
    </cdr:to>
    <cdr:sp>
      <cdr:nvSpPr>
        <cdr:cNvPr id="9" name="TextBox 16"/>
        <cdr:cNvSpPr txBox="1">
          <a:spLocks noChangeArrowheads="1"/>
        </cdr:cNvSpPr>
      </cdr:nvSpPr>
      <cdr:spPr>
        <a:xfrm>
          <a:off x="6953250" y="1047750"/>
          <a:ext cx="53340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平成20年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0.00375</cdr:y>
    </cdr:from>
    <cdr:to>
      <cdr:x>0.9995</cdr:x>
      <cdr:y>0.11</cdr:y>
    </cdr:to>
    <cdr:sp>
      <cdr:nvSpPr>
        <cdr:cNvPr id="7" name="TextBox 14"/>
        <cdr:cNvSpPr txBox="1">
          <a:spLocks noChangeArrowheads="1"/>
        </cdr:cNvSpPr>
      </cdr:nvSpPr>
      <cdr:spPr>
        <a:xfrm>
          <a:off x="6667500" y="9525"/>
          <a:ext cx="9334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0.92325</cdr:x>
      <cdr:y>0.56825</cdr:y>
    </cdr:from>
    <cdr:to>
      <cdr:x>0.99975</cdr:x>
      <cdr:y>0.89225</cdr:y>
    </cdr:to>
    <cdr:sp>
      <cdr:nvSpPr>
        <cdr:cNvPr id="8" name="TextBox 15"/>
        <cdr:cNvSpPr txBox="1">
          <a:spLocks noChangeArrowheads="1"/>
        </cdr:cNvSpPr>
      </cdr:nvSpPr>
      <cdr:spPr>
        <a:xfrm>
          <a:off x="7019925" y="1562100"/>
          <a:ext cx="58102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
平成20年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372225" y="381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0.92025</cdr:x>
      <cdr:y>0.52225</cdr:y>
    </cdr:from>
    <cdr:to>
      <cdr:x>0.9955</cdr:x>
      <cdr:y>0.83225</cdr:y>
    </cdr:to>
    <cdr:sp>
      <cdr:nvSpPr>
        <cdr:cNvPr id="9" name="TextBox 16"/>
        <cdr:cNvSpPr txBox="1">
          <a:spLocks noChangeArrowheads="1"/>
        </cdr:cNvSpPr>
      </cdr:nvSpPr>
      <cdr:spPr>
        <a:xfrm>
          <a:off x="6934200" y="1400175"/>
          <a:ext cx="57150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
平成20年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0.00725</cdr:y>
    </cdr:from>
    <cdr:to>
      <cdr:x>0.95875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143625" y="19050"/>
          <a:ext cx="1066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</cdr:x>
      <cdr:y>0.4655</cdr:y>
    </cdr:from>
    <cdr:to>
      <cdr:x>1</cdr:x>
      <cdr:y>0.80625</cdr:y>
    </cdr:to>
    <cdr:sp>
      <cdr:nvSpPr>
        <cdr:cNvPr id="9" name="TextBox 15"/>
        <cdr:cNvSpPr txBox="1">
          <a:spLocks noChangeArrowheads="1"/>
        </cdr:cNvSpPr>
      </cdr:nvSpPr>
      <cdr:spPr>
        <a:xfrm>
          <a:off x="6943725" y="1247775"/>
          <a:ext cx="5810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
平成20年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286500" y="28575"/>
          <a:ext cx="1238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0.919</cdr:x>
      <cdr:y>0.40175</cdr:y>
    </cdr:from>
    <cdr:to>
      <cdr:x>0.99225</cdr:x>
      <cdr:y>0.798</cdr:y>
    </cdr:to>
    <cdr:sp>
      <cdr:nvSpPr>
        <cdr:cNvPr id="8" name="TextBox 15"/>
        <cdr:cNvSpPr txBox="1">
          <a:spLocks noChangeArrowheads="1"/>
        </cdr:cNvSpPr>
      </cdr:nvSpPr>
      <cdr:spPr>
        <a:xfrm>
          <a:off x="6915150" y="1114425"/>
          <a:ext cx="552450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
平成20年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0.82625</cdr:x>
      <cdr:y>0</cdr:y>
    </cdr:from>
    <cdr:to>
      <cdr:x>0.99875</cdr:x>
      <cdr:y>0.0795</cdr:y>
    </cdr:to>
    <cdr:sp>
      <cdr:nvSpPr>
        <cdr:cNvPr id="8" name="TextBox 9"/>
        <cdr:cNvSpPr txBox="1">
          <a:spLocks noChangeArrowheads="1"/>
        </cdr:cNvSpPr>
      </cdr:nvSpPr>
      <cdr:spPr>
        <a:xfrm>
          <a:off x="6286500" y="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</cdr:x>
      <cdr:y>0.31875</cdr:y>
    </cdr:from>
    <cdr:to>
      <cdr:x>0.98725</cdr:x>
      <cdr:y>0.621</cdr:y>
    </cdr:to>
    <cdr:sp>
      <cdr:nvSpPr>
        <cdr:cNvPr id="9" name="TextBox 16"/>
        <cdr:cNvSpPr txBox="1">
          <a:spLocks noChangeArrowheads="1"/>
        </cdr:cNvSpPr>
      </cdr:nvSpPr>
      <cdr:spPr>
        <a:xfrm>
          <a:off x="6772275" y="857250"/>
          <a:ext cx="74295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0.8285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286500" y="0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0.89175</cdr:x>
      <cdr:y>0.35775</cdr:y>
    </cdr:from>
    <cdr:to>
      <cdr:x>0.98725</cdr:x>
      <cdr:y>0.695</cdr:y>
    </cdr:to>
    <cdr:sp>
      <cdr:nvSpPr>
        <cdr:cNvPr id="9" name="TextBox 21"/>
        <cdr:cNvSpPr txBox="1">
          <a:spLocks noChangeArrowheads="1"/>
        </cdr:cNvSpPr>
      </cdr:nvSpPr>
      <cdr:spPr>
        <a:xfrm>
          <a:off x="6762750" y="971550"/>
          <a:ext cx="723900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平成20年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496050" y="0"/>
          <a:ext cx="1104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0.9275</cdr:x>
      <cdr:y>0.26225</cdr:y>
    </cdr:from>
    <cdr:to>
      <cdr:x>0.99875</cdr:x>
      <cdr:y>0.55975</cdr:y>
    </cdr:to>
    <cdr:sp>
      <cdr:nvSpPr>
        <cdr:cNvPr id="9" name="TextBox 21"/>
        <cdr:cNvSpPr txBox="1">
          <a:spLocks noChangeArrowheads="1"/>
        </cdr:cNvSpPr>
      </cdr:nvSpPr>
      <cdr:spPr>
        <a:xfrm>
          <a:off x="7058025" y="733425"/>
          <a:ext cx="54292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0.819</cdr:y>
    </cdr:from>
    <cdr:to>
      <cdr:x>1</cdr:x>
      <cdr:y>0.88375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286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0.82375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219825" y="0"/>
          <a:ext cx="1333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0.8785</cdr:x>
      <cdr:y>0.45975</cdr:y>
    </cdr:from>
    <cdr:to>
      <cdr:x>0.98325</cdr:x>
      <cdr:y>0.79175</cdr:y>
    </cdr:to>
    <cdr:sp>
      <cdr:nvSpPr>
        <cdr:cNvPr id="9" name="TextBox 15"/>
        <cdr:cNvSpPr txBox="1">
          <a:spLocks noChangeArrowheads="1"/>
        </cdr:cNvSpPr>
      </cdr:nvSpPr>
      <cdr:spPr>
        <a:xfrm>
          <a:off x="6629400" y="1285875"/>
          <a:ext cx="790575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0.85375</cdr:x>
      <cdr:y>0.01125</cdr:y>
    </cdr:from>
    <cdr:to>
      <cdr:x>0.9995</cdr:x>
      <cdr:y>0.0915</cdr:y>
    </cdr:to>
    <cdr:sp>
      <cdr:nvSpPr>
        <cdr:cNvPr id="7" name="TextBox 7"/>
        <cdr:cNvSpPr txBox="1">
          <a:spLocks noChangeArrowheads="1"/>
        </cdr:cNvSpPr>
      </cdr:nvSpPr>
      <cdr:spPr>
        <a:xfrm>
          <a:off x="6448425" y="28575"/>
          <a:ext cx="1104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0.908</cdr:x>
      <cdr:y>0.36275</cdr:y>
    </cdr:from>
    <cdr:to>
      <cdr:x>0.99975</cdr:x>
      <cdr:y>0.69225</cdr:y>
    </cdr:to>
    <cdr:sp>
      <cdr:nvSpPr>
        <cdr:cNvPr id="8" name="TextBox 14"/>
        <cdr:cNvSpPr txBox="1">
          <a:spLocks noChangeArrowheads="1"/>
        </cdr:cNvSpPr>
      </cdr:nvSpPr>
      <cdr:spPr>
        <a:xfrm>
          <a:off x="6858000" y="962025"/>
          <a:ext cx="695325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0.824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229350" y="0"/>
          <a:ext cx="1333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0.92375</cdr:x>
      <cdr:y>0.3495</cdr:y>
    </cdr:from>
    <cdr:to>
      <cdr:x>0.99975</cdr:x>
      <cdr:y>0.69075</cdr:y>
    </cdr:to>
    <cdr:sp>
      <cdr:nvSpPr>
        <cdr:cNvPr id="8" name="TextBox 14"/>
        <cdr:cNvSpPr txBox="1">
          <a:spLocks noChangeArrowheads="1"/>
        </cdr:cNvSpPr>
      </cdr:nvSpPr>
      <cdr:spPr>
        <a:xfrm>
          <a:off x="6981825" y="981075"/>
          <a:ext cx="57150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467475" y="19050"/>
          <a:ext cx="1009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0.891</cdr:x>
      <cdr:y>0.447</cdr:y>
    </cdr:from>
    <cdr:to>
      <cdr:x>1</cdr:x>
      <cdr:y>0.73375</cdr:y>
    </cdr:to>
    <cdr:sp>
      <cdr:nvSpPr>
        <cdr:cNvPr id="2" name="TextBox 10"/>
        <cdr:cNvSpPr txBox="1">
          <a:spLocks noChangeArrowheads="1"/>
        </cdr:cNvSpPr>
      </cdr:nvSpPr>
      <cdr:spPr>
        <a:xfrm>
          <a:off x="6657975" y="1276350"/>
          <a:ext cx="81915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平成20年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0.889</cdr:x>
      <cdr:y>0.41425</cdr:y>
    </cdr:from>
    <cdr:to>
      <cdr:x>0.99875</cdr:x>
      <cdr:y>0.83375</cdr:y>
    </cdr:to>
    <cdr:sp>
      <cdr:nvSpPr>
        <cdr:cNvPr id="2" name="TextBox 8"/>
        <cdr:cNvSpPr txBox="1">
          <a:spLocks noChangeArrowheads="1"/>
        </cdr:cNvSpPr>
      </cdr:nvSpPr>
      <cdr:spPr>
        <a:xfrm>
          <a:off x="6629400" y="1162050"/>
          <a:ext cx="819150" cy="1181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91300" y="0"/>
          <a:ext cx="866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0.91525</cdr:x>
      <cdr:y>0.391</cdr:y>
    </cdr:from>
    <cdr:to>
      <cdr:x>1</cdr:x>
      <cdr:y>0.71875</cdr:y>
    </cdr:to>
    <cdr:sp>
      <cdr:nvSpPr>
        <cdr:cNvPr id="2" name="TextBox 8"/>
        <cdr:cNvSpPr txBox="1">
          <a:spLocks noChangeArrowheads="1"/>
        </cdr:cNvSpPr>
      </cdr:nvSpPr>
      <cdr:spPr>
        <a:xfrm>
          <a:off x="6829425" y="1114425"/>
          <a:ext cx="6286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
平成20年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5" customWidth="1"/>
    <col min="2" max="2" width="7.25390625" style="312" customWidth="1"/>
    <col min="3" max="3" width="9.625" style="271" customWidth="1"/>
    <col min="4" max="4" width="9.00390625" style="265" customWidth="1"/>
    <col min="5" max="5" width="20.00390625" style="265" bestFit="1" customWidth="1"/>
    <col min="6" max="6" width="18.625" style="265" customWidth="1"/>
    <col min="7" max="7" width="7.75390625" style="265" customWidth="1"/>
    <col min="8" max="8" width="2.375" style="265" customWidth="1"/>
    <col min="9" max="9" width="7.75390625" style="265" customWidth="1"/>
    <col min="10" max="16384" width="9.00390625" style="265" customWidth="1"/>
  </cols>
  <sheetData>
    <row r="1" spans="1:8" ht="21" customHeight="1">
      <c r="A1" s="261"/>
      <c r="B1" s="291"/>
      <c r="C1" s="263"/>
      <c r="D1" s="262"/>
      <c r="E1" s="262"/>
      <c r="F1" s="262"/>
      <c r="G1" s="262"/>
      <c r="H1" s="264"/>
    </row>
    <row r="2" spans="1:8" ht="24">
      <c r="A2" s="440" t="s">
        <v>149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233</v>
      </c>
      <c r="B3" s="441"/>
      <c r="C3" s="441"/>
      <c r="D3" s="441"/>
      <c r="E3" s="441"/>
      <c r="F3" s="441"/>
      <c r="G3" s="441"/>
      <c r="H3" s="442"/>
    </row>
    <row r="4" spans="1:8" ht="17.25">
      <c r="A4" s="152"/>
      <c r="B4" s="292"/>
      <c r="C4" s="267"/>
      <c r="D4" s="40"/>
      <c r="E4" s="40"/>
      <c r="F4" s="40"/>
      <c r="G4" s="40"/>
      <c r="H4" s="268"/>
    </row>
    <row r="5" spans="1:8" ht="17.25">
      <c r="A5" s="323"/>
      <c r="B5" s="324"/>
      <c r="C5" s="324"/>
      <c r="D5" s="324"/>
      <c r="E5" s="324"/>
      <c r="F5" s="324"/>
      <c r="G5" s="324"/>
      <c r="H5" s="325"/>
    </row>
    <row r="6" spans="1:8" ht="23.25" customHeight="1">
      <c r="A6" s="319"/>
      <c r="B6" s="321" t="s">
        <v>164</v>
      </c>
      <c r="C6" s="320"/>
      <c r="D6" s="322" t="s">
        <v>165</v>
      </c>
      <c r="E6" s="322"/>
      <c r="F6" s="266"/>
      <c r="G6" s="266"/>
      <c r="H6" s="268"/>
    </row>
    <row r="7" spans="1:8" s="276" customFormat="1" ht="16.5" customHeight="1">
      <c r="A7" s="272"/>
      <c r="B7" s="293">
        <v>1</v>
      </c>
      <c r="C7" s="283"/>
      <c r="D7" s="266" t="s">
        <v>145</v>
      </c>
      <c r="E7" s="266"/>
      <c r="F7" s="266"/>
      <c r="G7" s="274"/>
      <c r="H7" s="275"/>
    </row>
    <row r="8" spans="1:8" s="276" customFormat="1" ht="16.5" customHeight="1">
      <c r="A8" s="272"/>
      <c r="B8" s="294"/>
      <c r="C8" s="283"/>
      <c r="D8" s="266"/>
      <c r="E8" s="266"/>
      <c r="F8" s="266"/>
      <c r="G8" s="266"/>
      <c r="H8" s="275"/>
    </row>
    <row r="9" spans="1:8" s="276" customFormat="1" ht="16.5" customHeight="1">
      <c r="A9" s="272"/>
      <c r="B9" s="295">
        <v>2</v>
      </c>
      <c r="C9" s="283"/>
      <c r="D9" s="266" t="s">
        <v>146</v>
      </c>
      <c r="E9" s="266"/>
      <c r="F9" s="266"/>
      <c r="G9" s="274"/>
      <c r="H9" s="275"/>
    </row>
    <row r="10" spans="1:8" s="276" customFormat="1" ht="16.5" customHeight="1">
      <c r="A10" s="272"/>
      <c r="B10" s="294"/>
      <c r="C10" s="283"/>
      <c r="D10" s="266"/>
      <c r="E10" s="266"/>
      <c r="F10" s="266"/>
      <c r="G10" s="266"/>
      <c r="H10" s="275"/>
    </row>
    <row r="11" spans="1:8" s="276" customFormat="1" ht="16.5" customHeight="1">
      <c r="A11" s="272"/>
      <c r="B11" s="296">
        <v>3</v>
      </c>
      <c r="C11" s="283"/>
      <c r="D11" s="266" t="s">
        <v>147</v>
      </c>
      <c r="E11" s="266"/>
      <c r="F11" s="266"/>
      <c r="G11" s="274"/>
      <c r="H11" s="275"/>
    </row>
    <row r="12" spans="1:8" s="276" customFormat="1" ht="16.5" customHeight="1">
      <c r="A12" s="272"/>
      <c r="B12" s="294"/>
      <c r="C12" s="283"/>
      <c r="D12" s="266"/>
      <c r="E12" s="266"/>
      <c r="F12" s="266"/>
      <c r="G12" s="266"/>
      <c r="H12" s="275"/>
    </row>
    <row r="13" spans="1:8" s="276" customFormat="1" ht="16.5" customHeight="1">
      <c r="A13" s="272"/>
      <c r="B13" s="297">
        <v>4</v>
      </c>
      <c r="C13" s="283"/>
      <c r="D13" s="266" t="s">
        <v>148</v>
      </c>
      <c r="E13" s="266"/>
      <c r="F13" s="266"/>
      <c r="G13" s="274"/>
      <c r="H13" s="275"/>
    </row>
    <row r="14" spans="1:8" s="276" customFormat="1" ht="16.5" customHeight="1">
      <c r="A14" s="272"/>
      <c r="B14" s="294" t="s">
        <v>88</v>
      </c>
      <c r="C14" s="283"/>
      <c r="D14" s="266"/>
      <c r="E14" s="266"/>
      <c r="F14" s="266"/>
      <c r="G14" s="266"/>
      <c r="H14" s="275"/>
    </row>
    <row r="15" spans="1:8" s="276" customFormat="1" ht="16.5" customHeight="1">
      <c r="A15" s="272"/>
      <c r="B15" s="298">
        <v>5</v>
      </c>
      <c r="C15" s="287"/>
      <c r="D15" s="266" t="s">
        <v>151</v>
      </c>
      <c r="E15" s="266"/>
      <c r="F15" s="266"/>
      <c r="G15" s="274"/>
      <c r="H15" s="275"/>
    </row>
    <row r="16" spans="1:8" s="276" customFormat="1" ht="16.5" customHeight="1">
      <c r="A16" s="272"/>
      <c r="B16" s="294"/>
      <c r="C16" s="283"/>
      <c r="D16" s="266"/>
      <c r="E16" s="266"/>
      <c r="F16" s="266"/>
      <c r="G16" s="266"/>
      <c r="H16" s="275"/>
    </row>
    <row r="17" spans="1:8" s="276" customFormat="1" ht="16.5" customHeight="1">
      <c r="A17" s="272"/>
      <c r="B17" s="299">
        <v>6</v>
      </c>
      <c r="C17" s="283"/>
      <c r="D17" s="266" t="s">
        <v>152</v>
      </c>
      <c r="E17" s="266"/>
      <c r="F17" s="266"/>
      <c r="G17" s="266"/>
      <c r="H17" s="275"/>
    </row>
    <row r="18" spans="1:8" s="276" customFormat="1" ht="16.5" customHeight="1">
      <c r="A18" s="272"/>
      <c r="B18" s="294"/>
      <c r="C18" s="283"/>
      <c r="D18" s="266"/>
      <c r="E18" s="266"/>
      <c r="F18" s="266"/>
      <c r="G18" s="266"/>
      <c r="H18" s="275"/>
    </row>
    <row r="19" spans="1:8" s="276" customFormat="1" ht="16.5" customHeight="1">
      <c r="A19" s="272"/>
      <c r="B19" s="300">
        <v>7</v>
      </c>
      <c r="C19" s="283"/>
      <c r="D19" s="266" t="s">
        <v>153</v>
      </c>
      <c r="E19" s="266"/>
      <c r="F19" s="266"/>
      <c r="G19" s="266"/>
      <c r="H19" s="275"/>
    </row>
    <row r="20" spans="1:8" s="276" customFormat="1" ht="16.5" customHeight="1">
      <c r="A20" s="272"/>
      <c r="B20" s="294"/>
      <c r="C20" s="283"/>
      <c r="D20" s="266"/>
      <c r="E20" s="266"/>
      <c r="F20" s="266"/>
      <c r="G20" s="266"/>
      <c r="H20" s="275"/>
    </row>
    <row r="21" spans="1:8" s="276" customFormat="1" ht="16.5" customHeight="1">
      <c r="A21" s="272"/>
      <c r="B21" s="301">
        <v>8</v>
      </c>
      <c r="C21" s="283"/>
      <c r="D21" s="266" t="s">
        <v>150</v>
      </c>
      <c r="E21" s="266"/>
      <c r="F21" s="266"/>
      <c r="G21" s="266"/>
      <c r="H21" s="275"/>
    </row>
    <row r="22" spans="1:8" s="276" customFormat="1" ht="16.5" customHeight="1">
      <c r="A22" s="272"/>
      <c r="B22" s="294"/>
      <c r="C22" s="283"/>
      <c r="D22" s="266"/>
      <c r="E22" s="266"/>
      <c r="F22" s="266"/>
      <c r="G22" s="266"/>
      <c r="H22" s="275"/>
    </row>
    <row r="23" spans="1:8" s="276" customFormat="1" ht="16.5" customHeight="1">
      <c r="A23" s="272"/>
      <c r="B23" s="302">
        <v>9</v>
      </c>
      <c r="C23" s="283"/>
      <c r="D23" s="266" t="s">
        <v>154</v>
      </c>
      <c r="E23" s="266"/>
      <c r="F23" s="266"/>
      <c r="G23" s="266"/>
      <c r="H23" s="275"/>
    </row>
    <row r="24" spans="1:8" s="276" customFormat="1" ht="16.5" customHeight="1">
      <c r="A24" s="272"/>
      <c r="B24" s="294"/>
      <c r="C24" s="283"/>
      <c r="D24" s="266"/>
      <c r="E24" s="266"/>
      <c r="F24" s="266"/>
      <c r="G24" s="266"/>
      <c r="H24" s="275"/>
    </row>
    <row r="25" spans="1:8" s="276" customFormat="1" ht="16.5" customHeight="1">
      <c r="A25" s="272"/>
      <c r="B25" s="303">
        <v>10</v>
      </c>
      <c r="C25" s="283"/>
      <c r="D25" s="266" t="s">
        <v>155</v>
      </c>
      <c r="E25" s="266"/>
      <c r="F25" s="266"/>
      <c r="G25" s="266"/>
      <c r="H25" s="275"/>
    </row>
    <row r="26" spans="1:8" s="276" customFormat="1" ht="16.5" customHeight="1">
      <c r="A26" s="272"/>
      <c r="B26" s="294"/>
      <c r="C26" s="283"/>
      <c r="D26" s="266"/>
      <c r="E26" s="266"/>
      <c r="F26" s="266"/>
      <c r="G26" s="266"/>
      <c r="H26" s="275"/>
    </row>
    <row r="27" spans="1:8" s="276" customFormat="1" ht="16.5" customHeight="1">
      <c r="A27" s="272"/>
      <c r="B27" s="304">
        <v>11</v>
      </c>
      <c r="C27" s="283"/>
      <c r="D27" s="266" t="s">
        <v>156</v>
      </c>
      <c r="E27" s="266"/>
      <c r="F27" s="266"/>
      <c r="G27" s="266"/>
      <c r="H27" s="275"/>
    </row>
    <row r="28" spans="1:8" s="276" customFormat="1" ht="16.5" customHeight="1">
      <c r="A28" s="272"/>
      <c r="B28" s="294"/>
      <c r="C28" s="283"/>
      <c r="D28" s="266"/>
      <c r="E28" s="266"/>
      <c r="F28" s="266"/>
      <c r="G28" s="266"/>
      <c r="H28" s="275"/>
    </row>
    <row r="29" spans="1:8" s="276" customFormat="1" ht="16.5" customHeight="1">
      <c r="A29" s="272"/>
      <c r="B29" s="306">
        <v>12</v>
      </c>
      <c r="C29" s="283"/>
      <c r="D29" s="266" t="s">
        <v>157</v>
      </c>
      <c r="E29" s="266"/>
      <c r="F29" s="266"/>
      <c r="G29" s="266"/>
      <c r="H29" s="275"/>
    </row>
    <row r="30" spans="1:8" s="276" customFormat="1" ht="16.5" customHeight="1">
      <c r="A30" s="277"/>
      <c r="B30" s="305"/>
      <c r="C30" s="288"/>
      <c r="D30" s="278"/>
      <c r="E30" s="278"/>
      <c r="F30" s="278"/>
      <c r="G30" s="278"/>
      <c r="H30" s="279"/>
    </row>
    <row r="31" spans="1:8" s="276" customFormat="1" ht="16.5" customHeight="1">
      <c r="A31" s="272"/>
      <c r="B31" s="313">
        <v>13</v>
      </c>
      <c r="C31" s="289"/>
      <c r="D31" s="266" t="s">
        <v>158</v>
      </c>
      <c r="E31" s="266"/>
      <c r="F31" s="266"/>
      <c r="G31" s="266"/>
      <c r="H31" s="275"/>
    </row>
    <row r="32" spans="1:8" s="276" customFormat="1" ht="16.5" customHeight="1">
      <c r="A32" s="272"/>
      <c r="B32" s="294"/>
      <c r="C32" s="283"/>
      <c r="D32" s="266"/>
      <c r="E32" s="266"/>
      <c r="F32" s="266"/>
      <c r="G32" s="266"/>
      <c r="H32" s="275"/>
    </row>
    <row r="33" spans="1:8" s="276" customFormat="1" ht="16.5" customHeight="1">
      <c r="A33" s="272"/>
      <c r="B33" s="307">
        <v>14</v>
      </c>
      <c r="C33" s="283"/>
      <c r="D33" s="266" t="s">
        <v>159</v>
      </c>
      <c r="E33" s="266"/>
      <c r="F33" s="266"/>
      <c r="G33" s="266"/>
      <c r="H33" s="275"/>
    </row>
    <row r="34" spans="1:8" s="276" customFormat="1" ht="16.5" customHeight="1">
      <c r="A34" s="280"/>
      <c r="B34" s="294"/>
      <c r="C34" s="283"/>
      <c r="D34" s="281"/>
      <c r="E34" s="281"/>
      <c r="F34" s="281"/>
      <c r="G34" s="281"/>
      <c r="H34" s="282"/>
    </row>
    <row r="35" spans="1:8" s="276" customFormat="1" ht="16.5" customHeight="1">
      <c r="A35" s="284"/>
      <c r="B35" s="308">
        <v>15</v>
      </c>
      <c r="C35" s="283"/>
      <c r="D35" s="285" t="s">
        <v>162</v>
      </c>
      <c r="E35" s="285" t="s">
        <v>163</v>
      </c>
      <c r="F35" s="285"/>
      <c r="G35" s="285"/>
      <c r="H35" s="286"/>
    </row>
    <row r="36" spans="1:8" s="276" customFormat="1" ht="16.5" customHeight="1">
      <c r="A36" s="280"/>
      <c r="B36" s="309"/>
      <c r="C36" s="290"/>
      <c r="D36" s="281"/>
      <c r="E36" s="281"/>
      <c r="F36" s="281"/>
      <c r="G36" s="281"/>
      <c r="H36" s="282"/>
    </row>
    <row r="37" spans="1:8" s="276" customFormat="1" ht="16.5" customHeight="1">
      <c r="A37" s="272"/>
      <c r="B37" s="310">
        <v>16</v>
      </c>
      <c r="C37" s="289"/>
      <c r="D37" s="266" t="s">
        <v>160</v>
      </c>
      <c r="E37" s="266"/>
      <c r="F37" s="266"/>
      <c r="G37" s="266"/>
      <c r="H37" s="275"/>
    </row>
    <row r="38" spans="1:8" s="276" customFormat="1" ht="16.5" customHeight="1">
      <c r="A38" s="272"/>
      <c r="B38" s="294"/>
      <c r="C38" s="283"/>
      <c r="D38" s="266"/>
      <c r="E38" s="266"/>
      <c r="F38" s="266"/>
      <c r="G38" s="266"/>
      <c r="H38" s="275"/>
    </row>
    <row r="39" spans="1:8" s="276" customFormat="1" ht="16.5" customHeight="1">
      <c r="A39" s="272"/>
      <c r="B39" s="311">
        <v>17</v>
      </c>
      <c r="C39" s="289"/>
      <c r="D39" s="266" t="s">
        <v>161</v>
      </c>
      <c r="E39" s="266"/>
      <c r="F39" s="266"/>
      <c r="G39" s="266"/>
      <c r="H39" s="275"/>
    </row>
    <row r="40" spans="1:8" s="276" customFormat="1" ht="16.5" customHeight="1">
      <c r="A40" s="272"/>
      <c r="B40" s="311"/>
      <c r="C40" s="289"/>
      <c r="D40" s="266"/>
      <c r="E40" s="266"/>
      <c r="F40" s="266"/>
      <c r="G40" s="266"/>
      <c r="H40" s="275"/>
    </row>
    <row r="41" spans="1:8" s="276" customFormat="1" ht="16.5" customHeight="1">
      <c r="A41" s="272"/>
      <c r="B41" s="294"/>
      <c r="C41" s="273"/>
      <c r="D41" s="266"/>
      <c r="E41" s="266"/>
      <c r="F41" s="266"/>
      <c r="G41" s="266"/>
      <c r="H41" s="275"/>
    </row>
    <row r="42" spans="1:8" s="276" customFormat="1" ht="29.25" customHeight="1">
      <c r="A42" s="444" t="s">
        <v>166</v>
      </c>
      <c r="B42" s="445"/>
      <c r="C42" s="445"/>
      <c r="D42" s="445"/>
      <c r="E42" s="445"/>
      <c r="F42" s="445"/>
      <c r="G42" s="445"/>
      <c r="H42" s="446"/>
    </row>
    <row r="43" spans="1:8" s="276" customFormat="1" ht="14.25">
      <c r="A43" s="314"/>
      <c r="B43" s="315"/>
      <c r="C43" s="316"/>
      <c r="D43" s="317"/>
      <c r="E43" s="317"/>
      <c r="F43" s="317"/>
      <c r="G43" s="317"/>
      <c r="H43" s="318"/>
    </row>
    <row r="44" spans="1:8" s="270" customFormat="1" ht="17.25">
      <c r="A44" s="269"/>
      <c r="B44" s="292"/>
      <c r="C44" s="267"/>
      <c r="D44" s="269"/>
      <c r="E44" s="269"/>
      <c r="F44" s="269"/>
      <c r="G44" s="269"/>
      <c r="H44" s="269"/>
    </row>
    <row r="45" spans="1:8" s="270" customFormat="1" ht="17.25">
      <c r="A45" s="269"/>
      <c r="B45" s="292"/>
      <c r="C45" s="267"/>
      <c r="D45" s="269"/>
      <c r="E45" s="269"/>
      <c r="F45" s="269"/>
      <c r="G45" s="269"/>
      <c r="H45" s="269"/>
    </row>
    <row r="46" spans="1:8" s="270" customFormat="1" ht="17.25">
      <c r="A46" s="269"/>
      <c r="B46" s="292"/>
      <c r="C46" s="267"/>
      <c r="D46" s="269"/>
      <c r="E46" s="269"/>
      <c r="F46" s="269"/>
      <c r="G46" s="269"/>
      <c r="H46" s="269"/>
    </row>
    <row r="47" spans="1:8" s="270" customFormat="1" ht="17.25">
      <c r="A47" s="269"/>
      <c r="B47" s="292"/>
      <c r="C47" s="267"/>
      <c r="D47" s="269"/>
      <c r="E47" s="269"/>
      <c r="F47" s="269"/>
      <c r="G47" s="269"/>
      <c r="H47" s="269"/>
    </row>
    <row r="48" spans="1:8" s="270" customFormat="1" ht="17.25">
      <c r="A48" s="269"/>
      <c r="B48" s="292"/>
      <c r="C48" s="267"/>
      <c r="D48" s="269"/>
      <c r="E48" s="269"/>
      <c r="F48" s="269"/>
      <c r="G48" s="269"/>
      <c r="H48" s="269"/>
    </row>
    <row r="49" spans="1:8" s="270" customFormat="1" ht="17.25">
      <c r="A49" s="269"/>
      <c r="B49" s="292"/>
      <c r="C49" s="267"/>
      <c r="D49" s="269"/>
      <c r="E49" s="269"/>
      <c r="F49" s="269"/>
      <c r="G49" s="269"/>
      <c r="H49" s="269"/>
    </row>
    <row r="50" spans="1:8" s="270" customFormat="1" ht="17.25">
      <c r="A50" s="269"/>
      <c r="B50" s="292"/>
      <c r="C50" s="267"/>
      <c r="D50" s="269"/>
      <c r="E50" s="269"/>
      <c r="F50" s="269"/>
      <c r="G50" s="269"/>
      <c r="H50" s="269"/>
    </row>
    <row r="51" spans="1:8" s="270" customFormat="1" ht="17.25">
      <c r="A51" s="269"/>
      <c r="B51" s="292"/>
      <c r="C51" s="267"/>
      <c r="D51" s="269"/>
      <c r="E51" s="269"/>
      <c r="F51" s="269"/>
      <c r="G51" s="269"/>
      <c r="H51" s="269"/>
    </row>
    <row r="52" spans="1:8" s="270" customFormat="1" ht="17.25">
      <c r="A52" s="269"/>
      <c r="B52" s="292"/>
      <c r="C52" s="267"/>
      <c r="D52" s="269"/>
      <c r="E52" s="269"/>
      <c r="F52" s="269"/>
      <c r="G52" s="269"/>
      <c r="H52" s="269"/>
    </row>
    <row r="53" spans="1:8" s="270" customFormat="1" ht="17.25">
      <c r="A53" s="269"/>
      <c r="B53" s="292"/>
      <c r="C53" s="267"/>
      <c r="D53" s="269"/>
      <c r="E53" s="269"/>
      <c r="F53" s="269"/>
      <c r="G53" s="269"/>
      <c r="H53" s="269"/>
    </row>
    <row r="54" spans="1:8" s="270" customFormat="1" ht="17.25">
      <c r="A54" s="269"/>
      <c r="B54" s="292"/>
      <c r="C54" s="267"/>
      <c r="D54" s="269"/>
      <c r="E54" s="269"/>
      <c r="F54" s="269"/>
      <c r="G54" s="269"/>
      <c r="H54" s="269"/>
    </row>
    <row r="55" spans="2:3" s="270" customFormat="1" ht="17.25">
      <c r="B55" s="312"/>
      <c r="C55" s="271"/>
    </row>
    <row r="56" spans="2:3" s="270" customFormat="1" ht="17.25">
      <c r="B56" s="312"/>
      <c r="C56" s="271"/>
    </row>
    <row r="57" spans="2:3" s="270" customFormat="1" ht="17.25">
      <c r="B57" s="312"/>
      <c r="C57" s="271"/>
    </row>
    <row r="58" spans="2:3" s="270" customFormat="1" ht="17.25">
      <c r="B58" s="312"/>
      <c r="C58" s="271"/>
    </row>
    <row r="59" spans="2:3" s="270" customFormat="1" ht="17.25">
      <c r="B59" s="312"/>
      <c r="C59" s="271"/>
    </row>
    <row r="60" spans="2:3" s="270" customFormat="1" ht="17.25">
      <c r="B60" s="312"/>
      <c r="C60" s="271"/>
    </row>
    <row r="61" spans="2:3" s="270" customFormat="1" ht="17.25">
      <c r="B61" s="312"/>
      <c r="C61" s="271"/>
    </row>
    <row r="62" spans="2:3" s="270" customFormat="1" ht="17.25">
      <c r="B62" s="312"/>
      <c r="C62" s="271"/>
    </row>
    <row r="63" spans="2:3" s="270" customFormat="1" ht="17.25">
      <c r="B63" s="312"/>
      <c r="C63" s="271"/>
    </row>
    <row r="64" spans="2:3" s="270" customFormat="1" ht="17.25">
      <c r="B64" s="312"/>
      <c r="C64" s="271"/>
    </row>
    <row r="65" spans="2:3" s="270" customFormat="1" ht="17.25">
      <c r="B65" s="312"/>
      <c r="C65" s="271"/>
    </row>
    <row r="66" spans="2:3" s="270" customFormat="1" ht="17.25">
      <c r="B66" s="312"/>
      <c r="C66" s="271"/>
    </row>
    <row r="67" spans="2:3" s="270" customFormat="1" ht="17.25">
      <c r="B67" s="312"/>
      <c r="C67" s="271"/>
    </row>
    <row r="68" spans="2:3" s="270" customFormat="1" ht="17.25">
      <c r="B68" s="312"/>
      <c r="C68" s="271"/>
    </row>
    <row r="69" spans="2:3" s="270" customFormat="1" ht="17.25">
      <c r="B69" s="312"/>
      <c r="C69" s="271"/>
    </row>
    <row r="70" spans="2:3" s="270" customFormat="1" ht="17.25">
      <c r="B70" s="312"/>
      <c r="C70" s="271"/>
    </row>
    <row r="71" spans="2:3" s="270" customFormat="1" ht="17.25">
      <c r="B71" s="312"/>
      <c r="C71" s="271"/>
    </row>
    <row r="72" spans="2:3" s="270" customFormat="1" ht="17.25">
      <c r="B72" s="312"/>
      <c r="C72" s="271"/>
    </row>
    <row r="73" spans="2:3" s="270" customFormat="1" ht="17.25">
      <c r="B73" s="312"/>
      <c r="C73" s="271"/>
    </row>
    <row r="74" spans="2:3" s="270" customFormat="1" ht="17.25">
      <c r="B74" s="312"/>
      <c r="C74" s="271"/>
    </row>
    <row r="75" spans="2:3" s="270" customFormat="1" ht="17.25">
      <c r="B75" s="312"/>
      <c r="C75" s="271"/>
    </row>
    <row r="76" spans="2:3" s="270" customFormat="1" ht="17.25">
      <c r="B76" s="312"/>
      <c r="C76" s="271"/>
    </row>
    <row r="77" spans="2:3" s="270" customFormat="1" ht="17.25">
      <c r="B77" s="312"/>
      <c r="C77" s="271"/>
    </row>
    <row r="78" spans="2:3" s="270" customFormat="1" ht="17.25">
      <c r="B78" s="312"/>
      <c r="C78" s="271"/>
    </row>
    <row r="79" spans="2:3" s="270" customFormat="1" ht="17.25">
      <c r="B79" s="312"/>
      <c r="C79" s="271"/>
    </row>
    <row r="80" spans="2:3" s="270" customFormat="1" ht="17.25">
      <c r="B80" s="312"/>
      <c r="C80" s="271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6" t="s">
        <v>186</v>
      </c>
      <c r="C22" s="9">
        <v>26742</v>
      </c>
      <c r="D22" s="9">
        <v>27886</v>
      </c>
      <c r="E22" s="118">
        <v>90</v>
      </c>
      <c r="F22" s="43">
        <f>SUM(C22/D22*100)</f>
        <v>95.89758301656745</v>
      </c>
      <c r="G22" s="105"/>
    </row>
    <row r="23" spans="1:7" ht="13.5">
      <c r="A23" s="104">
        <v>2</v>
      </c>
      <c r="B23" s="176" t="s">
        <v>170</v>
      </c>
      <c r="C23" s="9">
        <v>11309</v>
      </c>
      <c r="D23" s="9">
        <v>4952</v>
      </c>
      <c r="E23" s="118">
        <v>73.2</v>
      </c>
      <c r="F23" s="43">
        <f>SUM(C23/D23*100)</f>
        <v>228.3723747980614</v>
      </c>
      <c r="G23" s="105"/>
    </row>
    <row r="24" spans="1:7" ht="13.5">
      <c r="A24" s="104">
        <v>3</v>
      </c>
      <c r="B24" s="176" t="s">
        <v>172</v>
      </c>
      <c r="C24" s="9">
        <v>10409</v>
      </c>
      <c r="D24" s="9">
        <v>9979</v>
      </c>
      <c r="E24" s="118">
        <v>107</v>
      </c>
      <c r="F24" s="43">
        <f aca="true" t="shared" si="0" ref="F24:F32">SUM(C24/D24*100)</f>
        <v>104.3090490029061</v>
      </c>
      <c r="G24" s="105"/>
    </row>
    <row r="25" spans="1:7" ht="13.5">
      <c r="A25" s="104">
        <v>4</v>
      </c>
      <c r="B25" s="422" t="s">
        <v>231</v>
      </c>
      <c r="C25" s="9">
        <v>9761</v>
      </c>
      <c r="D25" s="9">
        <v>3061</v>
      </c>
      <c r="E25" s="118">
        <v>199.5</v>
      </c>
      <c r="F25" s="43">
        <f t="shared" si="0"/>
        <v>318.88271806599147</v>
      </c>
      <c r="G25" s="105"/>
    </row>
    <row r="26" spans="1:7" ht="13.5" customHeight="1">
      <c r="A26" s="104">
        <v>5</v>
      </c>
      <c r="B26" s="176" t="s">
        <v>182</v>
      </c>
      <c r="C26" s="9">
        <v>5495</v>
      </c>
      <c r="D26" s="9">
        <v>5927</v>
      </c>
      <c r="E26" s="118">
        <v>106.3</v>
      </c>
      <c r="F26" s="43">
        <f t="shared" si="0"/>
        <v>92.7113210730555</v>
      </c>
      <c r="G26" s="105"/>
    </row>
    <row r="27" spans="1:7" ht="13.5" customHeight="1">
      <c r="A27" s="104">
        <v>6</v>
      </c>
      <c r="B27" s="176" t="s">
        <v>183</v>
      </c>
      <c r="C27" s="9">
        <v>5152</v>
      </c>
      <c r="D27" s="9">
        <v>5142</v>
      </c>
      <c r="E27" s="118">
        <v>98.5</v>
      </c>
      <c r="F27" s="43">
        <f t="shared" si="0"/>
        <v>100.19447685725397</v>
      </c>
      <c r="G27" s="105"/>
    </row>
    <row r="28" spans="1:7" ht="13.5" customHeight="1">
      <c r="A28" s="104">
        <v>7</v>
      </c>
      <c r="B28" s="176" t="s">
        <v>174</v>
      </c>
      <c r="C28" s="110">
        <v>5146</v>
      </c>
      <c r="D28" s="110">
        <v>4522</v>
      </c>
      <c r="E28" s="118">
        <v>89.3</v>
      </c>
      <c r="F28" s="43">
        <f t="shared" si="0"/>
        <v>113.79920389208316</v>
      </c>
      <c r="G28" s="105"/>
    </row>
    <row r="29" spans="1:7" ht="13.5" customHeight="1">
      <c r="A29" s="104">
        <v>8</v>
      </c>
      <c r="B29" s="176" t="s">
        <v>241</v>
      </c>
      <c r="C29" s="110">
        <v>4708</v>
      </c>
      <c r="D29" s="110">
        <v>4444</v>
      </c>
      <c r="E29" s="118">
        <v>122.4</v>
      </c>
      <c r="F29" s="43">
        <f t="shared" si="0"/>
        <v>105.94059405940595</v>
      </c>
      <c r="G29" s="105"/>
    </row>
    <row r="30" spans="1:7" ht="13.5" customHeight="1">
      <c r="A30" s="104">
        <v>9</v>
      </c>
      <c r="B30" s="176" t="s">
        <v>177</v>
      </c>
      <c r="C30" s="110">
        <v>4618</v>
      </c>
      <c r="D30" s="110">
        <v>3787</v>
      </c>
      <c r="E30" s="118">
        <v>97.3</v>
      </c>
      <c r="F30" s="43">
        <f t="shared" si="0"/>
        <v>121.94349088988645</v>
      </c>
      <c r="G30" s="105"/>
    </row>
    <row r="31" spans="1:7" ht="13.5" customHeight="1" thickBot="1">
      <c r="A31" s="106">
        <v>10</v>
      </c>
      <c r="B31" s="176" t="s">
        <v>167</v>
      </c>
      <c r="C31" s="107">
        <v>4515</v>
      </c>
      <c r="D31" s="107">
        <v>3915</v>
      </c>
      <c r="E31" s="119">
        <v>85.4</v>
      </c>
      <c r="F31" s="43">
        <f t="shared" si="0"/>
        <v>115.32567049808429</v>
      </c>
      <c r="G31" s="108"/>
    </row>
    <row r="32" spans="1:7" ht="13.5" customHeight="1" thickBot="1">
      <c r="A32" s="89"/>
      <c r="B32" s="90" t="s">
        <v>80</v>
      </c>
      <c r="C32" s="91">
        <v>101428</v>
      </c>
      <c r="D32" s="91">
        <v>85759</v>
      </c>
      <c r="E32" s="92">
        <v>96.8</v>
      </c>
      <c r="F32" s="116">
        <f t="shared" si="0"/>
        <v>118.27096864469036</v>
      </c>
      <c r="G32" s="130">
        <v>77.8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6" t="s">
        <v>115</v>
      </c>
      <c r="C54" s="9">
        <v>175218</v>
      </c>
      <c r="D54" s="9">
        <v>184879</v>
      </c>
      <c r="E54" s="43">
        <v>102.3</v>
      </c>
      <c r="F54" s="43">
        <f aca="true" t="shared" si="1" ref="F54:F64">SUM(C54/D54*100)</f>
        <v>94.7744200260711</v>
      </c>
      <c r="G54" s="105"/>
    </row>
    <row r="55" spans="1:7" ht="13.5">
      <c r="A55" s="104">
        <v>2</v>
      </c>
      <c r="B55" s="176" t="s">
        <v>175</v>
      </c>
      <c r="C55" s="9">
        <v>24166</v>
      </c>
      <c r="D55" s="9">
        <v>17701</v>
      </c>
      <c r="E55" s="43">
        <v>120.9</v>
      </c>
      <c r="F55" s="43">
        <f t="shared" si="1"/>
        <v>136.5233602621321</v>
      </c>
      <c r="G55" s="105"/>
    </row>
    <row r="56" spans="1:7" ht="13.5">
      <c r="A56" s="104">
        <v>3</v>
      </c>
      <c r="B56" s="176" t="s">
        <v>172</v>
      </c>
      <c r="C56" s="9">
        <v>15724</v>
      </c>
      <c r="D56" s="9">
        <v>17730</v>
      </c>
      <c r="E56" s="43">
        <v>95.4</v>
      </c>
      <c r="F56" s="43">
        <f t="shared" si="1"/>
        <v>88.6858432036097</v>
      </c>
      <c r="G56" s="105"/>
    </row>
    <row r="57" spans="1:7" ht="13.5">
      <c r="A57" s="104">
        <v>4</v>
      </c>
      <c r="B57" s="176" t="s">
        <v>185</v>
      </c>
      <c r="C57" s="9">
        <v>15389</v>
      </c>
      <c r="D57" s="9">
        <v>17912</v>
      </c>
      <c r="E57" s="43">
        <v>96.7</v>
      </c>
      <c r="F57" s="43">
        <f t="shared" si="1"/>
        <v>85.91447074586868</v>
      </c>
      <c r="G57" s="105"/>
    </row>
    <row r="58" spans="1:7" ht="13.5">
      <c r="A58" s="104">
        <v>5</v>
      </c>
      <c r="B58" s="177" t="s">
        <v>182</v>
      </c>
      <c r="C58" s="9">
        <v>10385</v>
      </c>
      <c r="D58" s="9">
        <v>7238</v>
      </c>
      <c r="E58" s="43">
        <v>90.8</v>
      </c>
      <c r="F58" s="43">
        <f t="shared" si="1"/>
        <v>143.47886156396794</v>
      </c>
      <c r="G58" s="105"/>
    </row>
    <row r="59" spans="1:7" ht="13.5">
      <c r="A59" s="104">
        <v>6</v>
      </c>
      <c r="B59" s="177" t="s">
        <v>230</v>
      </c>
      <c r="C59" s="9">
        <v>7006</v>
      </c>
      <c r="D59" s="9">
        <v>428</v>
      </c>
      <c r="E59" s="43">
        <v>119.9</v>
      </c>
      <c r="F59" s="43">
        <f t="shared" si="1"/>
        <v>1636.9158878504675</v>
      </c>
      <c r="G59" s="105"/>
    </row>
    <row r="60" spans="1:7" ht="13.5">
      <c r="A60" s="104">
        <v>7</v>
      </c>
      <c r="B60" s="177" t="s">
        <v>174</v>
      </c>
      <c r="C60" s="9">
        <v>5783</v>
      </c>
      <c r="D60" s="9">
        <v>7177</v>
      </c>
      <c r="E60" s="153">
        <v>92.4</v>
      </c>
      <c r="F60" s="43">
        <f t="shared" si="1"/>
        <v>80.57684269193255</v>
      </c>
      <c r="G60" s="105"/>
    </row>
    <row r="61" spans="1:7" ht="13.5">
      <c r="A61" s="104">
        <v>8</v>
      </c>
      <c r="B61" s="177" t="s">
        <v>167</v>
      </c>
      <c r="C61" s="9">
        <v>5002</v>
      </c>
      <c r="D61" s="9">
        <v>4494</v>
      </c>
      <c r="E61" s="43">
        <v>97.7</v>
      </c>
      <c r="F61" s="43">
        <f t="shared" si="1"/>
        <v>111.30396083667111</v>
      </c>
      <c r="G61" s="105"/>
    </row>
    <row r="62" spans="1:7" ht="13.5">
      <c r="A62" s="104">
        <v>9</v>
      </c>
      <c r="B62" s="177" t="s">
        <v>120</v>
      </c>
      <c r="C62" s="9">
        <v>4674</v>
      </c>
      <c r="D62" s="9">
        <v>2471</v>
      </c>
      <c r="E62" s="43">
        <v>89.6</v>
      </c>
      <c r="F62" s="43">
        <f t="shared" si="1"/>
        <v>189.15418858761635</v>
      </c>
      <c r="G62" s="105"/>
    </row>
    <row r="63" spans="1:8" ht="14.25" thickBot="1">
      <c r="A63" s="109">
        <v>10</v>
      </c>
      <c r="B63" s="177" t="s">
        <v>183</v>
      </c>
      <c r="C63" s="110">
        <v>2869</v>
      </c>
      <c r="D63" s="110">
        <v>2608</v>
      </c>
      <c r="E63" s="111">
        <v>154.2</v>
      </c>
      <c r="F63" s="43">
        <f t="shared" si="1"/>
        <v>110.00766871165644</v>
      </c>
      <c r="G63" s="113"/>
      <c r="H63" s="21"/>
    </row>
    <row r="64" spans="1:7" ht="14.25" thickBot="1">
      <c r="A64" s="89"/>
      <c r="B64" s="114" t="s">
        <v>83</v>
      </c>
      <c r="C64" s="115">
        <v>279408</v>
      </c>
      <c r="D64" s="115">
        <v>280334</v>
      </c>
      <c r="E64" s="116">
        <v>102.9</v>
      </c>
      <c r="F64" s="116">
        <f t="shared" si="1"/>
        <v>99.66967973916829</v>
      </c>
      <c r="G64" s="130">
        <v>50.7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6" t="s">
        <v>184</v>
      </c>
      <c r="C22" s="9">
        <v>52468</v>
      </c>
      <c r="D22" s="9">
        <v>39316</v>
      </c>
      <c r="E22" s="43">
        <v>126.5</v>
      </c>
      <c r="F22" s="43">
        <f>SUM(C22/D22*100)</f>
        <v>133.4520297080069</v>
      </c>
      <c r="G22" s="105"/>
    </row>
    <row r="23" spans="1:7" ht="13.5">
      <c r="A23" s="28">
        <v>2</v>
      </c>
      <c r="B23" s="176" t="s">
        <v>169</v>
      </c>
      <c r="C23" s="9">
        <v>44252</v>
      </c>
      <c r="D23" s="9">
        <v>43986</v>
      </c>
      <c r="E23" s="43">
        <v>81.6</v>
      </c>
      <c r="F23" s="43">
        <f aca="true" t="shared" si="0" ref="F23:F32">SUM(C23/D23*100)</f>
        <v>100.60473787114081</v>
      </c>
      <c r="G23" s="105"/>
    </row>
    <row r="24" spans="1:7" ht="13.5" customHeight="1">
      <c r="A24" s="28">
        <v>3</v>
      </c>
      <c r="B24" s="176" t="s">
        <v>181</v>
      </c>
      <c r="C24" s="9">
        <v>33516</v>
      </c>
      <c r="D24" s="9">
        <v>45018</v>
      </c>
      <c r="E24" s="43">
        <v>85.4</v>
      </c>
      <c r="F24" s="43">
        <f t="shared" si="0"/>
        <v>74.45021991203518</v>
      </c>
      <c r="G24" s="105"/>
    </row>
    <row r="25" spans="1:7" ht="13.5">
      <c r="A25" s="28">
        <v>4</v>
      </c>
      <c r="B25" s="176" t="s">
        <v>167</v>
      </c>
      <c r="C25" s="9">
        <v>26048</v>
      </c>
      <c r="D25" s="9">
        <v>24891</v>
      </c>
      <c r="E25" s="43">
        <v>104.1</v>
      </c>
      <c r="F25" s="43">
        <f t="shared" si="0"/>
        <v>104.64826644168575</v>
      </c>
      <c r="G25" s="105"/>
    </row>
    <row r="26" spans="1:7" ht="13.5">
      <c r="A26" s="28">
        <v>5</v>
      </c>
      <c r="B26" s="176" t="s">
        <v>175</v>
      </c>
      <c r="C26" s="9">
        <v>25820</v>
      </c>
      <c r="D26" s="9">
        <v>14415</v>
      </c>
      <c r="E26" s="43">
        <v>123.8</v>
      </c>
      <c r="F26" s="43">
        <f t="shared" si="0"/>
        <v>179.11897329171003</v>
      </c>
      <c r="G26" s="105"/>
    </row>
    <row r="27" spans="1:7" ht="13.5" customHeight="1">
      <c r="A27" s="28">
        <v>6</v>
      </c>
      <c r="B27" s="176" t="s">
        <v>120</v>
      </c>
      <c r="C27" s="9">
        <v>25577</v>
      </c>
      <c r="D27" s="9">
        <v>24610</v>
      </c>
      <c r="E27" s="43">
        <v>97.9</v>
      </c>
      <c r="F27" s="43">
        <f t="shared" si="0"/>
        <v>103.92929703372613</v>
      </c>
      <c r="G27" s="105"/>
    </row>
    <row r="28" spans="1:7" ht="13.5" customHeight="1">
      <c r="A28" s="28">
        <v>7</v>
      </c>
      <c r="B28" s="177" t="s">
        <v>171</v>
      </c>
      <c r="C28" s="9">
        <v>25292</v>
      </c>
      <c r="D28" s="9">
        <v>29111</v>
      </c>
      <c r="E28" s="43">
        <v>96.5</v>
      </c>
      <c r="F28" s="43">
        <f t="shared" si="0"/>
        <v>86.88124763834976</v>
      </c>
      <c r="G28" s="105"/>
    </row>
    <row r="29" spans="1:7" ht="13.5">
      <c r="A29" s="28">
        <v>8</v>
      </c>
      <c r="B29" s="177" t="s">
        <v>170</v>
      </c>
      <c r="C29" s="9">
        <v>20209</v>
      </c>
      <c r="D29" s="9">
        <v>21098</v>
      </c>
      <c r="E29" s="43">
        <v>77.7</v>
      </c>
      <c r="F29" s="43">
        <f t="shared" si="0"/>
        <v>95.7863304578633</v>
      </c>
      <c r="G29" s="105"/>
    </row>
    <row r="30" spans="1:7" ht="13.5">
      <c r="A30" s="28">
        <v>9</v>
      </c>
      <c r="B30" s="177" t="s">
        <v>185</v>
      </c>
      <c r="C30" s="9">
        <v>16102</v>
      </c>
      <c r="D30" s="9">
        <v>14202</v>
      </c>
      <c r="E30" s="43">
        <v>86.3</v>
      </c>
      <c r="F30" s="335">
        <f t="shared" si="0"/>
        <v>113.37839740881566</v>
      </c>
      <c r="G30" s="105"/>
    </row>
    <row r="31" spans="1:7" ht="14.25" thickBot="1">
      <c r="A31" s="117">
        <v>10</v>
      </c>
      <c r="B31" s="177" t="s">
        <v>186</v>
      </c>
      <c r="C31" s="110">
        <v>14882</v>
      </c>
      <c r="D31" s="110">
        <v>7723</v>
      </c>
      <c r="E31" s="111">
        <v>104.1</v>
      </c>
      <c r="F31" s="111">
        <f t="shared" si="0"/>
        <v>192.69713841771332</v>
      </c>
      <c r="G31" s="113"/>
    </row>
    <row r="32" spans="1:7" ht="14.25" thickBot="1">
      <c r="A32" s="89"/>
      <c r="B32" s="90" t="s">
        <v>85</v>
      </c>
      <c r="C32" s="91">
        <v>368179</v>
      </c>
      <c r="D32" s="91">
        <v>350020</v>
      </c>
      <c r="E32" s="94">
        <v>98.4</v>
      </c>
      <c r="F32" s="116">
        <f t="shared" si="0"/>
        <v>105.1879892577567</v>
      </c>
      <c r="G32" s="130">
        <v>51.7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6" t="s">
        <v>121</v>
      </c>
      <c r="C54" s="9">
        <v>12746</v>
      </c>
      <c r="D54" s="9">
        <v>11123</v>
      </c>
      <c r="E54" s="118">
        <v>91.1</v>
      </c>
      <c r="F54" s="43">
        <f>SUM(C54/D54*100)</f>
        <v>114.59138721567923</v>
      </c>
      <c r="G54" s="105"/>
    </row>
    <row r="55" spans="1:7" ht="13.5">
      <c r="A55" s="104">
        <v>2</v>
      </c>
      <c r="B55" s="176" t="s">
        <v>116</v>
      </c>
      <c r="C55" s="9">
        <v>6072</v>
      </c>
      <c r="D55" s="9">
        <v>6946</v>
      </c>
      <c r="E55" s="118">
        <v>106.2</v>
      </c>
      <c r="F55" s="43">
        <f aca="true" t="shared" si="1" ref="F55:F64">SUM(C55/D55*100)</f>
        <v>87.41721854304636</v>
      </c>
      <c r="G55" s="105"/>
    </row>
    <row r="56" spans="1:7" ht="13.5">
      <c r="A56" s="104">
        <v>3</v>
      </c>
      <c r="B56" s="176" t="s">
        <v>167</v>
      </c>
      <c r="C56" s="9">
        <v>2965</v>
      </c>
      <c r="D56" s="9">
        <v>2585</v>
      </c>
      <c r="E56" s="118">
        <v>92.9</v>
      </c>
      <c r="F56" s="43">
        <f t="shared" si="1"/>
        <v>114.70019342359767</v>
      </c>
      <c r="G56" s="105"/>
    </row>
    <row r="57" spans="1:8" ht="13.5">
      <c r="A57" s="104">
        <v>4</v>
      </c>
      <c r="B57" s="176" t="s">
        <v>174</v>
      </c>
      <c r="C57" s="9">
        <v>2719</v>
      </c>
      <c r="D57" s="9">
        <v>551</v>
      </c>
      <c r="E57" s="118">
        <v>103.6</v>
      </c>
      <c r="F57" s="43">
        <f t="shared" si="1"/>
        <v>493.46642468239565</v>
      </c>
      <c r="G57" s="105"/>
      <c r="H57" s="70"/>
    </row>
    <row r="58" spans="1:7" ht="13.5">
      <c r="A58" s="104">
        <v>5</v>
      </c>
      <c r="B58" s="176" t="s">
        <v>120</v>
      </c>
      <c r="C58" s="9">
        <v>1790</v>
      </c>
      <c r="D58" s="9">
        <v>2790</v>
      </c>
      <c r="E58" s="118">
        <v>87.6</v>
      </c>
      <c r="F58" s="43">
        <f t="shared" si="1"/>
        <v>64.15770609318996</v>
      </c>
      <c r="G58" s="105"/>
    </row>
    <row r="59" spans="1:7" ht="13.5">
      <c r="A59" s="104">
        <v>6</v>
      </c>
      <c r="B59" s="177" t="s">
        <v>185</v>
      </c>
      <c r="C59" s="9">
        <v>1371</v>
      </c>
      <c r="D59" s="9">
        <v>1388</v>
      </c>
      <c r="E59" s="118">
        <v>90.9</v>
      </c>
      <c r="F59" s="43">
        <f t="shared" si="1"/>
        <v>98.77521613832853</v>
      </c>
      <c r="G59" s="105"/>
    </row>
    <row r="60" spans="1:7" ht="13.5">
      <c r="A60" s="104">
        <v>7</v>
      </c>
      <c r="B60" s="177" t="s">
        <v>182</v>
      </c>
      <c r="C60" s="9">
        <v>1332</v>
      </c>
      <c r="D60" s="9">
        <v>1067</v>
      </c>
      <c r="E60" s="118">
        <v>110.4</v>
      </c>
      <c r="F60" s="43">
        <f t="shared" si="1"/>
        <v>124.83598875351454</v>
      </c>
      <c r="G60" s="105"/>
    </row>
    <row r="61" spans="1:7" ht="13.5">
      <c r="A61" s="104">
        <v>8</v>
      </c>
      <c r="B61" s="177" t="s">
        <v>229</v>
      </c>
      <c r="C61" s="9">
        <v>779</v>
      </c>
      <c r="D61" s="9">
        <v>12</v>
      </c>
      <c r="E61" s="118">
        <v>86.2</v>
      </c>
      <c r="F61" s="43">
        <f t="shared" si="1"/>
        <v>6491.666666666667</v>
      </c>
      <c r="G61" s="105"/>
    </row>
    <row r="62" spans="1:7" ht="13.5">
      <c r="A62" s="104">
        <v>9</v>
      </c>
      <c r="B62" s="177" t="s">
        <v>183</v>
      </c>
      <c r="C62" s="9">
        <v>730</v>
      </c>
      <c r="D62" s="9">
        <v>2669</v>
      </c>
      <c r="E62" s="118">
        <v>81.5</v>
      </c>
      <c r="F62" s="43">
        <f t="shared" si="1"/>
        <v>27.351067815661295</v>
      </c>
      <c r="G62" s="105"/>
    </row>
    <row r="63" spans="1:7" ht="14.25" thickBot="1">
      <c r="A63" s="106">
        <v>10</v>
      </c>
      <c r="B63" s="177" t="s">
        <v>171</v>
      </c>
      <c r="C63" s="107">
        <v>727</v>
      </c>
      <c r="D63" s="107">
        <v>1455</v>
      </c>
      <c r="E63" s="119">
        <v>98.6</v>
      </c>
      <c r="F63" s="43">
        <f t="shared" si="1"/>
        <v>49.965635738831615</v>
      </c>
      <c r="G63" s="108"/>
    </row>
    <row r="64" spans="1:7" ht="14.25" thickBot="1">
      <c r="A64" s="89"/>
      <c r="B64" s="90" t="s">
        <v>81</v>
      </c>
      <c r="C64" s="91">
        <v>33696</v>
      </c>
      <c r="D64" s="91">
        <v>34121</v>
      </c>
      <c r="E64" s="92">
        <v>94.4</v>
      </c>
      <c r="F64" s="116">
        <f t="shared" si="1"/>
        <v>98.75443275402245</v>
      </c>
      <c r="G64" s="130">
        <v>99.5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209</v>
      </c>
      <c r="D20" s="83" t="s">
        <v>195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6" t="s">
        <v>123</v>
      </c>
      <c r="C21" s="9">
        <v>28839</v>
      </c>
      <c r="D21" s="9">
        <v>30658</v>
      </c>
      <c r="E21" s="118">
        <v>73.8</v>
      </c>
      <c r="F21" s="43">
        <f aca="true" t="shared" si="0" ref="F21:F31">SUM(C21/D21*100)</f>
        <v>94.06680148737688</v>
      </c>
      <c r="G21" s="105"/>
    </row>
    <row r="22" spans="1:7" ht="13.5">
      <c r="A22" s="104">
        <v>2</v>
      </c>
      <c r="B22" s="176" t="s">
        <v>78</v>
      </c>
      <c r="C22" s="9">
        <v>15122</v>
      </c>
      <c r="D22" s="9">
        <v>18814</v>
      </c>
      <c r="E22" s="118">
        <v>98.1</v>
      </c>
      <c r="F22" s="43">
        <f t="shared" si="0"/>
        <v>80.37631550972681</v>
      </c>
      <c r="G22" s="105"/>
    </row>
    <row r="23" spans="1:7" ht="13.5" customHeight="1">
      <c r="A23" s="104">
        <v>3</v>
      </c>
      <c r="B23" s="177" t="s">
        <v>174</v>
      </c>
      <c r="C23" s="9">
        <v>10817</v>
      </c>
      <c r="D23" s="9">
        <v>6486</v>
      </c>
      <c r="E23" s="118">
        <v>105.9</v>
      </c>
      <c r="F23" s="43">
        <f t="shared" si="0"/>
        <v>166.7745914276904</v>
      </c>
      <c r="G23" s="105"/>
    </row>
    <row r="24" spans="1:7" ht="13.5" customHeight="1">
      <c r="A24" s="104">
        <v>4</v>
      </c>
      <c r="B24" s="177" t="s">
        <v>173</v>
      </c>
      <c r="C24" s="9">
        <v>10199</v>
      </c>
      <c r="D24" s="9">
        <v>7679</v>
      </c>
      <c r="E24" s="118">
        <v>112.9</v>
      </c>
      <c r="F24" s="43">
        <f t="shared" si="0"/>
        <v>132.81677301731995</v>
      </c>
      <c r="G24" s="105"/>
    </row>
    <row r="25" spans="1:7" ht="13.5" customHeight="1">
      <c r="A25" s="104">
        <v>5</v>
      </c>
      <c r="B25" s="177" t="s">
        <v>175</v>
      </c>
      <c r="C25" s="9">
        <v>9557</v>
      </c>
      <c r="D25" s="9">
        <v>7041</v>
      </c>
      <c r="E25" s="118">
        <v>104.8</v>
      </c>
      <c r="F25" s="43">
        <f t="shared" si="0"/>
        <v>135.73356057378214</v>
      </c>
      <c r="G25" s="105"/>
    </row>
    <row r="26" spans="1:7" ht="13.5" customHeight="1">
      <c r="A26" s="104">
        <v>6</v>
      </c>
      <c r="B26" s="177" t="s">
        <v>185</v>
      </c>
      <c r="C26" s="9">
        <v>8273</v>
      </c>
      <c r="D26" s="9">
        <v>9309</v>
      </c>
      <c r="E26" s="118">
        <v>81.9</v>
      </c>
      <c r="F26" s="43">
        <f t="shared" si="0"/>
        <v>88.87098506821356</v>
      </c>
      <c r="G26" s="105"/>
    </row>
    <row r="27" spans="1:7" ht="13.5" customHeight="1">
      <c r="A27" s="104">
        <v>7</v>
      </c>
      <c r="B27" s="177" t="s">
        <v>232</v>
      </c>
      <c r="C27" s="9">
        <v>7534</v>
      </c>
      <c r="D27" s="9">
        <v>4805</v>
      </c>
      <c r="E27" s="118">
        <v>93.9</v>
      </c>
      <c r="F27" s="43">
        <f t="shared" si="0"/>
        <v>156.79500520291361</v>
      </c>
      <c r="G27" s="105"/>
    </row>
    <row r="28" spans="1:7" ht="13.5" customHeight="1">
      <c r="A28" s="104">
        <v>8</v>
      </c>
      <c r="B28" s="177" t="s">
        <v>120</v>
      </c>
      <c r="C28" s="9">
        <v>4489</v>
      </c>
      <c r="D28" s="9">
        <v>5359</v>
      </c>
      <c r="E28" s="118">
        <v>99</v>
      </c>
      <c r="F28" s="43">
        <f t="shared" si="0"/>
        <v>83.7656279156559</v>
      </c>
      <c r="G28" s="105"/>
    </row>
    <row r="29" spans="1:7" ht="13.5" customHeight="1">
      <c r="A29" s="104">
        <v>9</v>
      </c>
      <c r="B29" s="177" t="s">
        <v>182</v>
      </c>
      <c r="C29" s="110">
        <v>4398</v>
      </c>
      <c r="D29" s="110">
        <v>3961</v>
      </c>
      <c r="E29" s="121">
        <v>83.7</v>
      </c>
      <c r="F29" s="43">
        <f t="shared" si="0"/>
        <v>111.03256753345114</v>
      </c>
      <c r="G29" s="105"/>
    </row>
    <row r="30" spans="1:7" ht="13.5" customHeight="1" thickBot="1">
      <c r="A30" s="109">
        <v>10</v>
      </c>
      <c r="B30" s="177" t="s">
        <v>241</v>
      </c>
      <c r="C30" s="110">
        <v>3122</v>
      </c>
      <c r="D30" s="110">
        <v>2165</v>
      </c>
      <c r="E30" s="121">
        <v>120.9</v>
      </c>
      <c r="F30" s="111">
        <f t="shared" si="0"/>
        <v>144.20323325635104</v>
      </c>
      <c r="G30" s="113"/>
    </row>
    <row r="31" spans="1:7" ht="13.5" customHeight="1" thickBot="1">
      <c r="A31" s="89"/>
      <c r="B31" s="90" t="s">
        <v>87</v>
      </c>
      <c r="C31" s="91">
        <v>121678</v>
      </c>
      <c r="D31" s="91">
        <v>115151</v>
      </c>
      <c r="E31" s="92">
        <v>92.3</v>
      </c>
      <c r="F31" s="116">
        <f t="shared" si="0"/>
        <v>105.66820956830595</v>
      </c>
      <c r="G31" s="130">
        <v>104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6" t="s">
        <v>172</v>
      </c>
      <c r="C54" s="6">
        <v>54653</v>
      </c>
      <c r="D54" s="9">
        <v>31036</v>
      </c>
      <c r="E54" s="43">
        <v>88</v>
      </c>
      <c r="F54" s="43">
        <f aca="true" t="shared" si="1" ref="F54:F64">SUM(C54/D54*100)</f>
        <v>176.09550199768012</v>
      </c>
      <c r="G54" s="105"/>
    </row>
    <row r="55" spans="1:7" ht="13.5">
      <c r="A55" s="104">
        <v>2</v>
      </c>
      <c r="B55" s="176" t="s">
        <v>120</v>
      </c>
      <c r="C55" s="6">
        <v>28640</v>
      </c>
      <c r="D55" s="9">
        <v>25421</v>
      </c>
      <c r="E55" s="43">
        <v>96.2</v>
      </c>
      <c r="F55" s="43">
        <f t="shared" si="1"/>
        <v>112.66275913614727</v>
      </c>
      <c r="G55" s="105"/>
    </row>
    <row r="56" spans="1:7" ht="13.5">
      <c r="A56" s="104">
        <v>3</v>
      </c>
      <c r="B56" s="7" t="s">
        <v>177</v>
      </c>
      <c r="C56" s="6">
        <v>28392</v>
      </c>
      <c r="D56" s="9">
        <v>21925</v>
      </c>
      <c r="E56" s="43">
        <v>100.3</v>
      </c>
      <c r="F56" s="43">
        <f t="shared" si="1"/>
        <v>129.49600912200685</v>
      </c>
      <c r="G56" s="105"/>
    </row>
    <row r="57" spans="1:7" ht="13.5">
      <c r="A57" s="104">
        <v>4</v>
      </c>
      <c r="B57" s="7" t="s">
        <v>167</v>
      </c>
      <c r="C57" s="6">
        <v>27305</v>
      </c>
      <c r="D57" s="9">
        <v>23310</v>
      </c>
      <c r="E57" s="43">
        <v>97.7</v>
      </c>
      <c r="F57" s="43">
        <f t="shared" si="1"/>
        <v>117.13856713856714</v>
      </c>
      <c r="G57" s="105"/>
    </row>
    <row r="58" spans="1:7" ht="13.5">
      <c r="A58" s="104">
        <v>5</v>
      </c>
      <c r="B58" s="177" t="s">
        <v>207</v>
      </c>
      <c r="C58" s="6">
        <v>22947</v>
      </c>
      <c r="D58" s="9">
        <v>10249</v>
      </c>
      <c r="E58" s="43">
        <v>113.8</v>
      </c>
      <c r="F58" s="43">
        <f t="shared" si="1"/>
        <v>223.89501414772175</v>
      </c>
      <c r="G58" s="105"/>
    </row>
    <row r="59" spans="1:7" ht="13.5">
      <c r="A59" s="104">
        <v>6</v>
      </c>
      <c r="B59" s="177" t="s">
        <v>183</v>
      </c>
      <c r="C59" s="6">
        <v>18670</v>
      </c>
      <c r="D59" s="9">
        <v>12744</v>
      </c>
      <c r="E59" s="43">
        <v>95.2</v>
      </c>
      <c r="F59" s="43">
        <f t="shared" si="1"/>
        <v>146.5003138731952</v>
      </c>
      <c r="G59" s="105"/>
    </row>
    <row r="60" spans="1:7" ht="13.5">
      <c r="A60" s="104">
        <v>7</v>
      </c>
      <c r="B60" s="177" t="s">
        <v>174</v>
      </c>
      <c r="C60" s="6">
        <v>13811</v>
      </c>
      <c r="D60" s="9">
        <v>11494</v>
      </c>
      <c r="E60" s="43">
        <v>110.4</v>
      </c>
      <c r="F60" s="43">
        <f t="shared" si="1"/>
        <v>120.15834348355664</v>
      </c>
      <c r="G60" s="105"/>
    </row>
    <row r="61" spans="1:7" ht="13.5">
      <c r="A61" s="104">
        <v>8</v>
      </c>
      <c r="B61" s="177" t="s">
        <v>176</v>
      </c>
      <c r="C61" s="6">
        <v>13146</v>
      </c>
      <c r="D61" s="9">
        <v>13867</v>
      </c>
      <c r="E61" s="43">
        <v>99.7</v>
      </c>
      <c r="F61" s="43">
        <f t="shared" si="1"/>
        <v>94.80060575466935</v>
      </c>
      <c r="G61" s="105"/>
    </row>
    <row r="62" spans="1:7" ht="13.5">
      <c r="A62" s="104">
        <v>9</v>
      </c>
      <c r="B62" s="177" t="s">
        <v>182</v>
      </c>
      <c r="C62" s="120">
        <v>10687</v>
      </c>
      <c r="D62" s="110">
        <v>4255</v>
      </c>
      <c r="E62" s="111">
        <v>97.3</v>
      </c>
      <c r="F62" s="43">
        <f t="shared" si="1"/>
        <v>251.16333725029375</v>
      </c>
      <c r="G62" s="105"/>
    </row>
    <row r="63" spans="1:7" ht="14.25" thickBot="1">
      <c r="A63" s="109">
        <v>10</v>
      </c>
      <c r="B63" s="177" t="s">
        <v>171</v>
      </c>
      <c r="C63" s="120">
        <v>8834</v>
      </c>
      <c r="D63" s="110">
        <v>12787</v>
      </c>
      <c r="E63" s="111">
        <v>90.8</v>
      </c>
      <c r="F63" s="111">
        <f t="shared" si="1"/>
        <v>69.08579025572847</v>
      </c>
      <c r="G63" s="113"/>
    </row>
    <row r="64" spans="1:7" ht="14.25" thickBot="1">
      <c r="A64" s="89"/>
      <c r="B64" s="90" t="s">
        <v>83</v>
      </c>
      <c r="C64" s="91">
        <v>275462</v>
      </c>
      <c r="D64" s="91">
        <v>223048</v>
      </c>
      <c r="E64" s="94">
        <v>96.5</v>
      </c>
      <c r="F64" s="116">
        <f t="shared" si="1"/>
        <v>123.49897779850076</v>
      </c>
      <c r="G64" s="130">
        <v>66.8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46" t="s">
        <v>141</v>
      </c>
      <c r="C16" s="246" t="s">
        <v>142</v>
      </c>
      <c r="D16" s="246" t="s">
        <v>143</v>
      </c>
      <c r="E16" s="246" t="s">
        <v>127</v>
      </c>
      <c r="F16" s="246" t="s">
        <v>128</v>
      </c>
      <c r="G16" s="246" t="s">
        <v>129</v>
      </c>
      <c r="H16" s="246" t="s">
        <v>130</v>
      </c>
      <c r="I16" s="246" t="s">
        <v>131</v>
      </c>
      <c r="J16" s="246" t="s">
        <v>132</v>
      </c>
      <c r="K16" s="246" t="s">
        <v>133</v>
      </c>
      <c r="L16" s="246" t="s">
        <v>134</v>
      </c>
      <c r="M16" s="246" t="s">
        <v>135</v>
      </c>
      <c r="N16" s="1"/>
    </row>
    <row r="17" spans="1:27" ht="10.5" customHeight="1">
      <c r="A17" s="10" t="s">
        <v>222</v>
      </c>
      <c r="B17" s="243">
        <v>92.9</v>
      </c>
      <c r="C17" s="243">
        <v>77.4</v>
      </c>
      <c r="D17" s="243">
        <v>75.4</v>
      </c>
      <c r="E17" s="243">
        <v>75.8</v>
      </c>
      <c r="F17" s="243">
        <v>74.4</v>
      </c>
      <c r="G17" s="243">
        <v>77.7</v>
      </c>
      <c r="H17" s="243">
        <v>80.3</v>
      </c>
      <c r="I17" s="243">
        <v>77.2</v>
      </c>
      <c r="J17" s="243">
        <v>77.5</v>
      </c>
      <c r="K17" s="243">
        <v>77.1</v>
      </c>
      <c r="L17" s="243">
        <v>73.5</v>
      </c>
      <c r="M17" s="243">
        <v>66.6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"/>
      <c r="AA17" s="1"/>
    </row>
    <row r="18" spans="1:27" ht="10.5" customHeight="1">
      <c r="A18" s="10" t="s">
        <v>193</v>
      </c>
      <c r="B18" s="243">
        <v>67.1</v>
      </c>
      <c r="C18" s="243">
        <v>69</v>
      </c>
      <c r="D18" s="243">
        <v>71.2</v>
      </c>
      <c r="E18" s="243">
        <v>73.2</v>
      </c>
      <c r="F18" s="243">
        <v>72</v>
      </c>
      <c r="G18" s="243">
        <v>72.6</v>
      </c>
      <c r="H18" s="243">
        <v>78.1</v>
      </c>
      <c r="I18" s="243">
        <v>80</v>
      </c>
      <c r="J18" s="243">
        <v>75.3</v>
      </c>
      <c r="K18" s="243">
        <v>77.7</v>
      </c>
      <c r="L18" s="243">
        <v>79.8</v>
      </c>
      <c r="M18" s="243">
        <v>73.4</v>
      </c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1"/>
      <c r="AA18" s="1"/>
    </row>
    <row r="19" spans="1:27" ht="10.5" customHeight="1">
      <c r="A19" s="10" t="s">
        <v>223</v>
      </c>
      <c r="B19" s="243">
        <v>71.6</v>
      </c>
      <c r="C19" s="243">
        <v>76.8</v>
      </c>
      <c r="D19" s="243">
        <v>80.9</v>
      </c>
      <c r="E19" s="243">
        <v>79.2</v>
      </c>
      <c r="F19" s="243">
        <v>79.8</v>
      </c>
      <c r="G19" s="243">
        <v>79.2</v>
      </c>
      <c r="H19" s="243">
        <v>80.8</v>
      </c>
      <c r="I19" s="243">
        <v>83.9</v>
      </c>
      <c r="J19" s="243">
        <v>84.2</v>
      </c>
      <c r="K19" s="243">
        <v>84.4</v>
      </c>
      <c r="L19" s="243">
        <v>83.6</v>
      </c>
      <c r="M19" s="243">
        <v>71.9</v>
      </c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1"/>
      <c r="AA19" s="1"/>
    </row>
    <row r="20" spans="1:27" ht="10.5" customHeight="1">
      <c r="A20" s="10" t="s">
        <v>195</v>
      </c>
      <c r="B20" s="243">
        <v>69.7</v>
      </c>
      <c r="C20" s="243">
        <v>79.8</v>
      </c>
      <c r="D20" s="243">
        <v>89.3</v>
      </c>
      <c r="E20" s="243">
        <v>81</v>
      </c>
      <c r="F20" s="243">
        <v>78.7</v>
      </c>
      <c r="G20" s="243">
        <v>80.2</v>
      </c>
      <c r="H20" s="243">
        <v>77.6</v>
      </c>
      <c r="I20" s="243">
        <v>73.1</v>
      </c>
      <c r="J20" s="243">
        <v>78.4</v>
      </c>
      <c r="K20" s="243">
        <v>82.3</v>
      </c>
      <c r="L20" s="243">
        <v>77.4</v>
      </c>
      <c r="M20" s="243">
        <v>68.1</v>
      </c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1"/>
      <c r="AA20" s="1"/>
    </row>
    <row r="21" spans="1:27" ht="10.5" customHeight="1">
      <c r="A21" s="10" t="s">
        <v>209</v>
      </c>
      <c r="B21" s="243">
        <v>71.8</v>
      </c>
      <c r="C21" s="243">
        <v>92</v>
      </c>
      <c r="D21" s="243">
        <v>88.9</v>
      </c>
      <c r="E21" s="243">
        <v>80.5</v>
      </c>
      <c r="F21" s="243">
        <v>76.9</v>
      </c>
      <c r="G21" s="243">
        <v>79.8</v>
      </c>
      <c r="H21" s="243">
        <v>87.8</v>
      </c>
      <c r="I21" s="243">
        <v>83.2</v>
      </c>
      <c r="J21" s="243">
        <v>81.5</v>
      </c>
      <c r="K21" s="243">
        <v>92.5</v>
      </c>
      <c r="L21" s="243">
        <v>92.8</v>
      </c>
      <c r="M21" s="243">
        <v>78.6</v>
      </c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1"/>
      <c r="AA22" s="1"/>
    </row>
    <row r="23" spans="14:27" ht="9.75" customHeight="1"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1"/>
      <c r="AA23" s="1"/>
    </row>
    <row r="24" spans="1:13" ht="13.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</row>
    <row r="28" ht="13.5">
      <c r="O28" s="251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6" t="s">
        <v>141</v>
      </c>
      <c r="C41" s="246" t="s">
        <v>142</v>
      </c>
      <c r="D41" s="246" t="s">
        <v>143</v>
      </c>
      <c r="E41" s="246" t="s">
        <v>127</v>
      </c>
      <c r="F41" s="246" t="s">
        <v>128</v>
      </c>
      <c r="G41" s="246" t="s">
        <v>129</v>
      </c>
      <c r="H41" s="246" t="s">
        <v>130</v>
      </c>
      <c r="I41" s="246" t="s">
        <v>131</v>
      </c>
      <c r="J41" s="246" t="s">
        <v>132</v>
      </c>
      <c r="K41" s="246" t="s">
        <v>133</v>
      </c>
      <c r="L41" s="246" t="s">
        <v>134</v>
      </c>
      <c r="M41" s="246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2">
        <v>109.6</v>
      </c>
      <c r="C42" s="252">
        <v>91.7</v>
      </c>
      <c r="D42" s="252">
        <v>85.7</v>
      </c>
      <c r="E42" s="252">
        <v>88.7</v>
      </c>
      <c r="F42" s="252">
        <v>89.8</v>
      </c>
      <c r="G42" s="252">
        <v>91.4</v>
      </c>
      <c r="H42" s="252">
        <v>87.6</v>
      </c>
      <c r="I42" s="252">
        <v>85.8</v>
      </c>
      <c r="J42" s="252">
        <v>84.7</v>
      </c>
      <c r="K42" s="252">
        <v>90.7</v>
      </c>
      <c r="L42" s="252">
        <v>91.4</v>
      </c>
      <c r="M42" s="252">
        <v>87.4</v>
      </c>
      <c r="N42" s="23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10.5" customHeight="1">
      <c r="A43" s="10" t="s">
        <v>193</v>
      </c>
      <c r="B43" s="252">
        <v>91.1</v>
      </c>
      <c r="C43" s="252">
        <v>91.1</v>
      </c>
      <c r="D43" s="252">
        <v>91.1</v>
      </c>
      <c r="E43" s="252">
        <v>90.6</v>
      </c>
      <c r="F43" s="252">
        <v>95.7</v>
      </c>
      <c r="G43" s="252">
        <v>90</v>
      </c>
      <c r="H43" s="252">
        <v>92.4</v>
      </c>
      <c r="I43" s="252">
        <v>93.7</v>
      </c>
      <c r="J43" s="252">
        <v>85.5</v>
      </c>
      <c r="K43" s="252">
        <v>88.9</v>
      </c>
      <c r="L43" s="252">
        <v>90.9</v>
      </c>
      <c r="M43" s="252">
        <v>84</v>
      </c>
      <c r="N43" s="23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</row>
    <row r="44" spans="1:26" ht="10.5" customHeight="1">
      <c r="A44" s="10" t="s">
        <v>223</v>
      </c>
      <c r="B44" s="252">
        <v>85.3</v>
      </c>
      <c r="C44" s="252">
        <v>84.2</v>
      </c>
      <c r="D44" s="252">
        <v>80.9</v>
      </c>
      <c r="E44" s="252">
        <v>82.2</v>
      </c>
      <c r="F44" s="252">
        <v>91.4</v>
      </c>
      <c r="G44" s="252">
        <v>87.2</v>
      </c>
      <c r="H44" s="252">
        <v>87.8</v>
      </c>
      <c r="I44" s="252">
        <v>91</v>
      </c>
      <c r="J44" s="252">
        <v>92.4</v>
      </c>
      <c r="K44" s="252">
        <v>97</v>
      </c>
      <c r="L44" s="252">
        <v>97.1</v>
      </c>
      <c r="M44" s="252">
        <v>90.7</v>
      </c>
      <c r="N44" s="23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</row>
    <row r="45" spans="1:26" ht="10.5" customHeight="1">
      <c r="A45" s="10" t="s">
        <v>195</v>
      </c>
      <c r="B45" s="252">
        <v>92.5</v>
      </c>
      <c r="C45" s="252">
        <v>96.7</v>
      </c>
      <c r="D45" s="252">
        <v>92.6</v>
      </c>
      <c r="E45" s="252">
        <v>92.4</v>
      </c>
      <c r="F45" s="252">
        <v>90.8</v>
      </c>
      <c r="G45" s="252">
        <v>92.9</v>
      </c>
      <c r="H45" s="252">
        <v>91.7</v>
      </c>
      <c r="I45" s="252">
        <v>90</v>
      </c>
      <c r="J45" s="252">
        <v>88.2</v>
      </c>
      <c r="K45" s="252">
        <v>92.5</v>
      </c>
      <c r="L45" s="252">
        <v>92.9</v>
      </c>
      <c r="M45" s="252">
        <v>85.8</v>
      </c>
      <c r="N45" s="23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</row>
    <row r="46" spans="1:26" ht="10.5" customHeight="1">
      <c r="A46" s="10" t="s">
        <v>209</v>
      </c>
      <c r="B46" s="252">
        <v>90.1</v>
      </c>
      <c r="C46" s="252">
        <v>96.7</v>
      </c>
      <c r="D46" s="252">
        <v>102.8</v>
      </c>
      <c r="E46" s="252">
        <v>96.6</v>
      </c>
      <c r="F46" s="252">
        <v>101</v>
      </c>
      <c r="G46" s="252">
        <v>96.2</v>
      </c>
      <c r="H46" s="252">
        <v>96.2</v>
      </c>
      <c r="I46" s="252">
        <v>95.9</v>
      </c>
      <c r="J46" s="252">
        <v>92.7</v>
      </c>
      <c r="K46" s="252">
        <v>100</v>
      </c>
      <c r="L46" s="252">
        <v>104.8</v>
      </c>
      <c r="M46" s="252">
        <v>101.4</v>
      </c>
      <c r="N46" s="23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</row>
    <row r="47" spans="14:26" ht="10.5" customHeight="1">
      <c r="N47" s="23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</row>
    <row r="48" spans="14:26" ht="10.5" customHeight="1">
      <c r="N48" s="23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6" t="s">
        <v>141</v>
      </c>
      <c r="C65" s="246" t="s">
        <v>142</v>
      </c>
      <c r="D65" s="246" t="s">
        <v>143</v>
      </c>
      <c r="E65" s="246" t="s">
        <v>127</v>
      </c>
      <c r="F65" s="246" t="s">
        <v>128</v>
      </c>
      <c r="G65" s="246" t="s">
        <v>129</v>
      </c>
      <c r="H65" s="246" t="s">
        <v>130</v>
      </c>
      <c r="I65" s="246" t="s">
        <v>131</v>
      </c>
      <c r="J65" s="246" t="s">
        <v>132</v>
      </c>
      <c r="K65" s="246" t="s">
        <v>133</v>
      </c>
      <c r="L65" s="246" t="s">
        <v>134</v>
      </c>
      <c r="M65" s="246" t="s">
        <v>135</v>
      </c>
    </row>
    <row r="66" spans="1:26" ht="10.5" customHeight="1">
      <c r="A66" s="10" t="s">
        <v>222</v>
      </c>
      <c r="B66" s="243">
        <v>83.6</v>
      </c>
      <c r="C66" s="243">
        <v>85.7</v>
      </c>
      <c r="D66" s="243">
        <v>88.4</v>
      </c>
      <c r="E66" s="243">
        <v>85.2</v>
      </c>
      <c r="F66" s="243">
        <v>82.7</v>
      </c>
      <c r="G66" s="243">
        <v>84.9</v>
      </c>
      <c r="H66" s="243">
        <v>91.8</v>
      </c>
      <c r="I66" s="243">
        <v>90.1</v>
      </c>
      <c r="J66" s="243">
        <v>91.5</v>
      </c>
      <c r="K66" s="243">
        <v>84.5</v>
      </c>
      <c r="L66" s="243">
        <v>80.3</v>
      </c>
      <c r="M66" s="243">
        <v>76.7</v>
      </c>
      <c r="N66" s="23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0.5" customHeight="1">
      <c r="A67" s="10" t="s">
        <v>193</v>
      </c>
      <c r="B67" s="243">
        <v>73.1</v>
      </c>
      <c r="C67" s="243">
        <v>75.7</v>
      </c>
      <c r="D67" s="243">
        <v>78.1</v>
      </c>
      <c r="E67" s="243">
        <v>80.8</v>
      </c>
      <c r="F67" s="243">
        <v>74.5</v>
      </c>
      <c r="G67" s="243">
        <v>81.3</v>
      </c>
      <c r="H67" s="243">
        <v>84.2</v>
      </c>
      <c r="I67" s="243">
        <v>85.2</v>
      </c>
      <c r="J67" s="243">
        <v>88.5</v>
      </c>
      <c r="K67" s="243">
        <v>87.1</v>
      </c>
      <c r="L67" s="243">
        <v>87.6</v>
      </c>
      <c r="M67" s="243">
        <v>87.8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223</v>
      </c>
      <c r="B68" s="243">
        <v>83.9</v>
      </c>
      <c r="C68" s="243">
        <v>91.2</v>
      </c>
      <c r="D68" s="243">
        <v>100</v>
      </c>
      <c r="E68" s="243">
        <v>96.4</v>
      </c>
      <c r="F68" s="243">
        <v>86.6</v>
      </c>
      <c r="G68" s="243">
        <v>91.1</v>
      </c>
      <c r="H68" s="243">
        <v>92</v>
      </c>
      <c r="I68" s="243">
        <v>92.1</v>
      </c>
      <c r="J68" s="243">
        <v>91.1</v>
      </c>
      <c r="K68" s="243">
        <v>86.7</v>
      </c>
      <c r="L68" s="243">
        <v>86.1</v>
      </c>
      <c r="M68" s="243">
        <v>80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195</v>
      </c>
      <c r="B69" s="243">
        <v>75.1</v>
      </c>
      <c r="C69" s="243">
        <v>82.1</v>
      </c>
      <c r="D69" s="243">
        <v>96.7</v>
      </c>
      <c r="E69" s="243">
        <v>87.7</v>
      </c>
      <c r="F69" s="243">
        <v>86.9</v>
      </c>
      <c r="G69" s="243">
        <v>86.2</v>
      </c>
      <c r="H69" s="243">
        <v>84.7</v>
      </c>
      <c r="I69" s="243">
        <v>81.4</v>
      </c>
      <c r="J69" s="243">
        <v>89</v>
      </c>
      <c r="K69" s="243">
        <v>88.7</v>
      </c>
      <c r="L69" s="243">
        <v>83.3</v>
      </c>
      <c r="M69" s="243">
        <v>80.2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209</v>
      </c>
      <c r="B70" s="243">
        <v>79.3</v>
      </c>
      <c r="C70" s="243">
        <v>95</v>
      </c>
      <c r="D70" s="243">
        <v>86</v>
      </c>
      <c r="E70" s="243">
        <v>83.8</v>
      </c>
      <c r="F70" s="243">
        <v>75.7</v>
      </c>
      <c r="G70" s="243">
        <v>83.4</v>
      </c>
      <c r="H70" s="243">
        <v>91.3</v>
      </c>
      <c r="I70" s="243">
        <v>86.7</v>
      </c>
      <c r="J70" s="243">
        <v>88.1</v>
      </c>
      <c r="K70" s="243">
        <v>92.3</v>
      </c>
      <c r="L70" s="243">
        <v>88.3</v>
      </c>
      <c r="M70" s="243">
        <v>77.8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9"/>
      <c r="C72" s="249"/>
      <c r="D72" s="249"/>
      <c r="E72" s="249"/>
      <c r="F72" s="249"/>
      <c r="G72" s="253"/>
      <c r="H72" s="249"/>
      <c r="I72" s="249"/>
      <c r="J72" s="249"/>
      <c r="K72" s="249"/>
      <c r="L72" s="249"/>
      <c r="M72" s="249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0" customWidth="1"/>
    <col min="25" max="26" width="7.625" style="0" customWidth="1"/>
  </cols>
  <sheetData>
    <row r="1" spans="1:29" ht="13.5">
      <c r="A1" s="23"/>
      <c r="B1" s="254"/>
      <c r="C1" s="237"/>
      <c r="D1" s="237"/>
      <c r="E1" s="237"/>
      <c r="F1" s="237"/>
      <c r="G1" s="237"/>
      <c r="H1" s="237"/>
      <c r="I1" s="237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7"/>
      <c r="C2" s="237"/>
      <c r="D2" s="237"/>
      <c r="E2" s="237"/>
      <c r="F2" s="237"/>
      <c r="G2" s="237"/>
      <c r="H2" s="237"/>
      <c r="I2" s="237"/>
      <c r="J2" s="1"/>
      <c r="L2" s="64"/>
      <c r="M2" s="255"/>
      <c r="N2" s="64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1"/>
      <c r="AB2" s="1"/>
      <c r="AC2" s="1"/>
    </row>
    <row r="3" spans="1:29" ht="13.5">
      <c r="A3" s="23"/>
      <c r="B3" s="237"/>
      <c r="C3" s="237"/>
      <c r="D3" s="237"/>
      <c r="E3" s="237"/>
      <c r="F3" s="237"/>
      <c r="G3" s="237"/>
      <c r="H3" s="237"/>
      <c r="I3" s="237"/>
      <c r="J3" s="1"/>
      <c r="L3" s="64"/>
      <c r="M3" s="255"/>
      <c r="N3" s="64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1"/>
      <c r="AB3" s="1"/>
      <c r="AC3" s="1"/>
    </row>
    <row r="4" spans="1:29" ht="13.5">
      <c r="A4" s="23"/>
      <c r="B4" s="237"/>
      <c r="C4" s="237"/>
      <c r="D4" s="237"/>
      <c r="E4" s="237"/>
      <c r="F4" s="237"/>
      <c r="G4" s="237"/>
      <c r="H4" s="237"/>
      <c r="I4" s="237"/>
      <c r="J4" s="1"/>
      <c r="L4" s="64"/>
      <c r="M4" s="255"/>
      <c r="N4" s="64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1"/>
      <c r="AB4" s="1"/>
      <c r="AC4" s="1"/>
    </row>
    <row r="5" spans="1:29" ht="13.5">
      <c r="A5" s="23"/>
      <c r="B5" s="237"/>
      <c r="C5" s="237"/>
      <c r="D5" s="237"/>
      <c r="E5" s="237"/>
      <c r="F5" s="237"/>
      <c r="G5" s="237"/>
      <c r="H5" s="237"/>
      <c r="I5" s="237"/>
      <c r="J5" s="1"/>
      <c r="L5" s="64"/>
      <c r="M5" s="255"/>
      <c r="N5" s="64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1"/>
      <c r="AB5" s="1"/>
      <c r="AC5" s="1"/>
    </row>
    <row r="6" spans="10:29" ht="13.5">
      <c r="J6" s="1"/>
      <c r="L6" s="64"/>
      <c r="M6" s="255"/>
      <c r="N6" s="64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1"/>
      <c r="AB6" s="1"/>
      <c r="AC6" s="1"/>
    </row>
    <row r="7" spans="10:23" ht="13.5">
      <c r="J7" s="1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2">
        <v>15.5</v>
      </c>
      <c r="C19" s="252">
        <v>17.7</v>
      </c>
      <c r="D19" s="252">
        <v>19.2</v>
      </c>
      <c r="E19" s="252">
        <v>19.4</v>
      </c>
      <c r="F19" s="252">
        <v>18.4</v>
      </c>
      <c r="G19" s="252">
        <v>18.2</v>
      </c>
      <c r="H19" s="252">
        <v>16.7</v>
      </c>
      <c r="I19" s="252">
        <v>17.2</v>
      </c>
      <c r="J19" s="252">
        <v>15.8</v>
      </c>
      <c r="K19" s="252">
        <v>18.6</v>
      </c>
      <c r="L19" s="252">
        <v>16.7</v>
      </c>
      <c r="M19" s="252">
        <v>16.5</v>
      </c>
    </row>
    <row r="20" spans="1:13" ht="10.5" customHeight="1">
      <c r="A20" s="10" t="s">
        <v>211</v>
      </c>
      <c r="B20" s="252">
        <v>15.9</v>
      </c>
      <c r="C20" s="252">
        <v>14.3</v>
      </c>
      <c r="D20" s="252">
        <v>15.2</v>
      </c>
      <c r="E20" s="252">
        <v>18.6</v>
      </c>
      <c r="F20" s="252">
        <v>17.4</v>
      </c>
      <c r="G20" s="252">
        <v>15.7</v>
      </c>
      <c r="H20" s="252">
        <v>15.4</v>
      </c>
      <c r="I20" s="252">
        <v>16</v>
      </c>
      <c r="J20" s="252">
        <v>16.5</v>
      </c>
      <c r="K20" s="252">
        <v>15</v>
      </c>
      <c r="L20" s="252">
        <v>14.9</v>
      </c>
      <c r="M20" s="252">
        <v>16.9</v>
      </c>
    </row>
    <row r="21" spans="1:13" ht="10.5" customHeight="1">
      <c r="A21" s="10" t="s">
        <v>223</v>
      </c>
      <c r="B21" s="252">
        <v>14.7</v>
      </c>
      <c r="C21" s="252">
        <v>15.2</v>
      </c>
      <c r="D21" s="252">
        <v>16.7</v>
      </c>
      <c r="E21" s="252">
        <v>15.9</v>
      </c>
      <c r="F21" s="252">
        <v>16.3</v>
      </c>
      <c r="G21" s="252">
        <v>16.4</v>
      </c>
      <c r="H21" s="252">
        <v>14.7</v>
      </c>
      <c r="I21" s="252">
        <v>16.5</v>
      </c>
      <c r="J21" s="252">
        <v>15.9</v>
      </c>
      <c r="K21" s="252">
        <v>18</v>
      </c>
      <c r="L21" s="252">
        <v>17.3</v>
      </c>
      <c r="M21" s="252">
        <v>15.7</v>
      </c>
    </row>
    <row r="22" spans="1:13" ht="10.5" customHeight="1">
      <c r="A22" s="10" t="s">
        <v>195</v>
      </c>
      <c r="B22" s="252">
        <v>15.3</v>
      </c>
      <c r="C22" s="252">
        <v>16</v>
      </c>
      <c r="D22" s="252">
        <v>17.8</v>
      </c>
      <c r="E22" s="252">
        <v>16.9</v>
      </c>
      <c r="F22" s="252">
        <v>18.4</v>
      </c>
      <c r="G22" s="252">
        <v>17.6</v>
      </c>
      <c r="H22" s="252">
        <v>15.3</v>
      </c>
      <c r="I22" s="252">
        <v>15.4</v>
      </c>
      <c r="J22" s="252">
        <v>16.9</v>
      </c>
      <c r="K22" s="252">
        <v>17.3</v>
      </c>
      <c r="L22" s="252">
        <v>17.1</v>
      </c>
      <c r="M22" s="252">
        <v>17.5</v>
      </c>
    </row>
    <row r="23" spans="1:13" ht="10.5" customHeight="1">
      <c r="A23" s="10" t="s">
        <v>209</v>
      </c>
      <c r="B23" s="252">
        <v>15.8</v>
      </c>
      <c r="C23" s="252">
        <v>15.4</v>
      </c>
      <c r="D23" s="252">
        <v>15</v>
      </c>
      <c r="E23" s="252">
        <v>17.1</v>
      </c>
      <c r="F23" s="252">
        <v>15.4</v>
      </c>
      <c r="G23" s="252">
        <v>15.7</v>
      </c>
      <c r="H23" s="252">
        <v>16.6</v>
      </c>
      <c r="I23" s="252">
        <v>14.1</v>
      </c>
      <c r="J23" s="252">
        <v>15</v>
      </c>
      <c r="K23" s="252">
        <v>16</v>
      </c>
      <c r="L23" s="252">
        <v>14.4</v>
      </c>
      <c r="M23" s="252">
        <v>14.4</v>
      </c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2">
        <v>25.3</v>
      </c>
      <c r="C43" s="252">
        <v>26.5</v>
      </c>
      <c r="D43" s="252">
        <v>25.8</v>
      </c>
      <c r="E43" s="252">
        <v>26.4</v>
      </c>
      <c r="F43" s="252">
        <v>28.1</v>
      </c>
      <c r="G43" s="252">
        <v>27.7</v>
      </c>
      <c r="H43" s="252">
        <v>26.5</v>
      </c>
      <c r="I43" s="252">
        <v>27.3</v>
      </c>
      <c r="J43" s="252">
        <v>24.8</v>
      </c>
      <c r="K43" s="252">
        <v>26.9</v>
      </c>
      <c r="L43" s="252">
        <v>26</v>
      </c>
      <c r="M43" s="252">
        <v>26.3</v>
      </c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2">
        <v>26.9</v>
      </c>
      <c r="C44" s="252">
        <v>26.5</v>
      </c>
      <c r="D44" s="252">
        <v>23.4</v>
      </c>
      <c r="E44" s="252">
        <v>26.7</v>
      </c>
      <c r="F44" s="252">
        <v>28.9</v>
      </c>
      <c r="G44" s="252">
        <v>26.9</v>
      </c>
      <c r="H44" s="252">
        <v>26.2</v>
      </c>
      <c r="I44" s="252">
        <v>27.1</v>
      </c>
      <c r="J44" s="252">
        <v>27.7</v>
      </c>
      <c r="K44" s="252">
        <v>26.9</v>
      </c>
      <c r="L44" s="252">
        <v>25.5</v>
      </c>
      <c r="M44" s="252">
        <v>26.2</v>
      </c>
      <c r="N44" s="64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2">
        <v>25.9</v>
      </c>
      <c r="C45" s="252">
        <v>26.8</v>
      </c>
      <c r="D45" s="252">
        <v>27.1</v>
      </c>
      <c r="E45" s="252">
        <v>27</v>
      </c>
      <c r="F45" s="252">
        <v>28</v>
      </c>
      <c r="G45" s="252">
        <v>27.8</v>
      </c>
      <c r="H45" s="252">
        <v>26.4</v>
      </c>
      <c r="I45" s="252">
        <v>26.9</v>
      </c>
      <c r="J45" s="252">
        <v>27.1</v>
      </c>
      <c r="K45" s="252">
        <v>27.4</v>
      </c>
      <c r="L45" s="252">
        <v>27.2</v>
      </c>
      <c r="M45" s="252">
        <v>26.8</v>
      </c>
      <c r="N45" s="64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2">
        <v>27.3</v>
      </c>
      <c r="C46" s="252">
        <v>27.4</v>
      </c>
      <c r="D46" s="252">
        <v>27.8</v>
      </c>
      <c r="E46" s="252">
        <v>27.4</v>
      </c>
      <c r="F46" s="252">
        <v>28.1</v>
      </c>
      <c r="G46" s="252">
        <v>28.2</v>
      </c>
      <c r="H46" s="252">
        <v>27.3</v>
      </c>
      <c r="I46" s="252">
        <v>26.7</v>
      </c>
      <c r="J46" s="252">
        <v>27.2</v>
      </c>
      <c r="K46" s="252">
        <v>27</v>
      </c>
      <c r="L46" s="252">
        <v>27.3</v>
      </c>
      <c r="M46" s="252">
        <v>28</v>
      </c>
      <c r="N46" s="64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2">
        <v>29.2</v>
      </c>
      <c r="C47" s="252">
        <v>27.7</v>
      </c>
      <c r="D47" s="252">
        <v>25.7</v>
      </c>
      <c r="E47" s="252">
        <v>25.8</v>
      </c>
      <c r="F47" s="252">
        <v>25.9</v>
      </c>
      <c r="G47" s="252">
        <v>27.1</v>
      </c>
      <c r="H47" s="252">
        <v>26.4</v>
      </c>
      <c r="I47" s="252">
        <v>26.5</v>
      </c>
      <c r="J47" s="252">
        <v>26.6</v>
      </c>
      <c r="K47" s="252">
        <v>26.8</v>
      </c>
      <c r="L47" s="252">
        <v>27.2</v>
      </c>
      <c r="M47" s="252">
        <v>27.9</v>
      </c>
      <c r="N47" s="64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210</v>
      </c>
      <c r="B71" s="243">
        <v>61.1</v>
      </c>
      <c r="C71" s="243">
        <v>65.9</v>
      </c>
      <c r="D71" s="243">
        <v>74.7</v>
      </c>
      <c r="E71" s="243">
        <v>73.1</v>
      </c>
      <c r="F71" s="243">
        <v>64.6</v>
      </c>
      <c r="G71" s="243">
        <v>66</v>
      </c>
      <c r="H71" s="243">
        <v>64.1</v>
      </c>
      <c r="I71" s="243">
        <v>62.5</v>
      </c>
      <c r="J71" s="243">
        <v>65.2</v>
      </c>
      <c r="K71" s="243">
        <v>67.9</v>
      </c>
      <c r="L71" s="243">
        <v>64.9</v>
      </c>
      <c r="M71" s="243">
        <v>62.7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3">
        <v>58.4</v>
      </c>
      <c r="C72" s="243">
        <v>54.2</v>
      </c>
      <c r="D72" s="243">
        <v>66.9</v>
      </c>
      <c r="E72" s="243">
        <v>67.7</v>
      </c>
      <c r="F72" s="243">
        <v>58.6</v>
      </c>
      <c r="G72" s="243">
        <v>59.8</v>
      </c>
      <c r="H72" s="243">
        <v>59.2</v>
      </c>
      <c r="I72" s="243">
        <v>58.5</v>
      </c>
      <c r="J72" s="243">
        <v>59.1</v>
      </c>
      <c r="K72" s="243">
        <v>56.2</v>
      </c>
      <c r="L72" s="243">
        <v>59.6</v>
      </c>
      <c r="M72" s="243">
        <v>63.9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0.5" customHeight="1">
      <c r="A73" s="10" t="s">
        <v>223</v>
      </c>
      <c r="B73" s="243">
        <v>56.9</v>
      </c>
      <c r="C73" s="243">
        <v>55.9</v>
      </c>
      <c r="D73" s="243">
        <v>61.4</v>
      </c>
      <c r="E73" s="243">
        <v>59.1</v>
      </c>
      <c r="F73" s="243">
        <v>57.4</v>
      </c>
      <c r="G73" s="243">
        <v>59</v>
      </c>
      <c r="H73" s="243">
        <v>56.7</v>
      </c>
      <c r="I73" s="243">
        <v>61</v>
      </c>
      <c r="J73" s="243">
        <v>58.2</v>
      </c>
      <c r="K73" s="243">
        <v>65.4</v>
      </c>
      <c r="L73" s="243">
        <v>63.6</v>
      </c>
      <c r="M73" s="243">
        <v>58.7</v>
      </c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13" ht="10.5" customHeight="1">
      <c r="A74" s="10" t="s">
        <v>195</v>
      </c>
      <c r="B74" s="243">
        <v>55.7</v>
      </c>
      <c r="C74" s="243">
        <v>58.1</v>
      </c>
      <c r="D74" s="243">
        <v>63.8</v>
      </c>
      <c r="E74" s="243">
        <v>61.8</v>
      </c>
      <c r="F74" s="243">
        <v>65.1</v>
      </c>
      <c r="G74" s="243">
        <v>62.4</v>
      </c>
      <c r="H74" s="243">
        <v>56.7</v>
      </c>
      <c r="I74" s="243">
        <v>58</v>
      </c>
      <c r="J74" s="243">
        <v>61.8</v>
      </c>
      <c r="K74" s="243">
        <v>64.1</v>
      </c>
      <c r="L74" s="243">
        <v>62.6</v>
      </c>
      <c r="M74" s="243">
        <v>62.1</v>
      </c>
    </row>
    <row r="75" spans="1:13" ht="10.5" customHeight="1">
      <c r="A75" s="10" t="s">
        <v>209</v>
      </c>
      <c r="B75" s="243">
        <v>53.4</v>
      </c>
      <c r="C75" s="243">
        <v>56.8</v>
      </c>
      <c r="D75" s="243">
        <v>60.1</v>
      </c>
      <c r="E75" s="243">
        <v>66.3</v>
      </c>
      <c r="F75" s="243">
        <v>59.5</v>
      </c>
      <c r="G75" s="243">
        <v>56.9</v>
      </c>
      <c r="H75" s="243">
        <v>63.3</v>
      </c>
      <c r="I75" s="243">
        <v>53.2</v>
      </c>
      <c r="J75" s="243">
        <v>56.2</v>
      </c>
      <c r="K75" s="243">
        <v>59.4</v>
      </c>
      <c r="L75" s="243">
        <v>52.6</v>
      </c>
      <c r="M75" s="243">
        <v>50.7</v>
      </c>
    </row>
    <row r="76" spans="2:13" ht="9.75" customHeight="1">
      <c r="B76" s="249"/>
      <c r="C76" s="249"/>
      <c r="D76" s="249"/>
      <c r="E76" s="249"/>
      <c r="F76" s="249"/>
      <c r="G76" s="249"/>
      <c r="H76" s="249"/>
      <c r="I76" s="249"/>
      <c r="J76" s="249"/>
      <c r="K76" s="247"/>
      <c r="L76" s="249"/>
      <c r="M76" s="249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5"/>
      <c r="N4" s="64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5"/>
      <c r="N5" s="64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5"/>
      <c r="N6" s="64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5"/>
      <c r="N7" s="64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5"/>
      <c r="N8" s="64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1"/>
    </row>
    <row r="10" spans="12:27" ht="9.75" customHeight="1">
      <c r="L10" s="64"/>
      <c r="M10" s="64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1"/>
    </row>
    <row r="11" spans="12:27" ht="9.75" customHeight="1">
      <c r="L11" s="64"/>
      <c r="M11" s="64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1"/>
    </row>
    <row r="12" spans="12:27" ht="9.75" customHeight="1">
      <c r="L12" s="64"/>
      <c r="M12" s="64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1"/>
    </row>
    <row r="13" spans="12:27" ht="9.75" customHeight="1">
      <c r="L13" s="64"/>
      <c r="M13" s="64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5"/>
      <c r="AA15" s="1"/>
    </row>
    <row r="16" spans="12:27" ht="9.75" customHeight="1">
      <c r="L16" s="64"/>
      <c r="M16" s="255"/>
      <c r="AA16" s="1"/>
    </row>
    <row r="17" spans="12:27" ht="9.75" customHeight="1">
      <c r="L17" s="64"/>
      <c r="M17" s="255"/>
      <c r="AA17" s="1"/>
    </row>
    <row r="18" spans="12:27" ht="9.75" customHeight="1">
      <c r="L18" s="64"/>
      <c r="M18" s="255"/>
      <c r="AA18" s="1"/>
    </row>
    <row r="19" spans="12:27" ht="9.75" customHeight="1">
      <c r="L19" s="64"/>
      <c r="M19" s="255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2">
        <v>23.6</v>
      </c>
      <c r="C25" s="252">
        <v>22.3</v>
      </c>
      <c r="D25" s="252">
        <v>28.3</v>
      </c>
      <c r="E25" s="252">
        <v>28.3</v>
      </c>
      <c r="F25" s="252">
        <v>24.1</v>
      </c>
      <c r="G25" s="252">
        <v>26.1</v>
      </c>
      <c r="H25" s="252">
        <v>24.3</v>
      </c>
      <c r="I25" s="252">
        <v>26.1</v>
      </c>
      <c r="J25" s="252">
        <v>23.3</v>
      </c>
      <c r="K25" s="252">
        <v>22.2</v>
      </c>
      <c r="L25" s="252">
        <v>24.7</v>
      </c>
      <c r="M25" s="252">
        <v>24.2</v>
      </c>
      <c r="AA25" s="1"/>
    </row>
    <row r="26" spans="1:27" ht="10.5" customHeight="1">
      <c r="A26" s="10" t="s">
        <v>225</v>
      </c>
      <c r="B26" s="252">
        <v>21.2</v>
      </c>
      <c r="C26" s="252">
        <v>23.6</v>
      </c>
      <c r="D26" s="252">
        <v>23.5</v>
      </c>
      <c r="E26" s="252">
        <v>25.2</v>
      </c>
      <c r="F26" s="252">
        <v>24.6</v>
      </c>
      <c r="G26" s="252">
        <v>28.3</v>
      </c>
      <c r="H26" s="252">
        <v>24.6</v>
      </c>
      <c r="I26" s="252">
        <v>23.4</v>
      </c>
      <c r="J26" s="252">
        <v>22.5</v>
      </c>
      <c r="K26" s="252">
        <v>23.1</v>
      </c>
      <c r="L26" s="252">
        <v>20.9</v>
      </c>
      <c r="M26" s="252">
        <v>20.6</v>
      </c>
      <c r="AA26" s="1"/>
    </row>
    <row r="27" spans="1:27" ht="10.5" customHeight="1">
      <c r="A27" s="10" t="s">
        <v>223</v>
      </c>
      <c r="B27" s="252">
        <v>18.7</v>
      </c>
      <c r="C27" s="252">
        <v>19.2</v>
      </c>
      <c r="D27" s="252">
        <v>23.7</v>
      </c>
      <c r="E27" s="252">
        <v>22.6</v>
      </c>
      <c r="F27" s="252">
        <v>25.9</v>
      </c>
      <c r="G27" s="252">
        <v>24</v>
      </c>
      <c r="H27" s="252">
        <v>23.8</v>
      </c>
      <c r="I27" s="252">
        <v>23</v>
      </c>
      <c r="J27" s="252">
        <v>21.8</v>
      </c>
      <c r="K27" s="252">
        <v>19.6</v>
      </c>
      <c r="L27" s="252">
        <v>19.1</v>
      </c>
      <c r="M27" s="252">
        <v>18.8</v>
      </c>
      <c r="AA27" s="1"/>
    </row>
    <row r="28" spans="1:27" ht="10.5" customHeight="1">
      <c r="A28" s="10" t="s">
        <v>195</v>
      </c>
      <c r="B28" s="252">
        <v>21.2</v>
      </c>
      <c r="C28" s="252">
        <v>18.2</v>
      </c>
      <c r="D28" s="252">
        <v>21.8</v>
      </c>
      <c r="E28" s="252">
        <v>21.3</v>
      </c>
      <c r="F28" s="252">
        <v>21.8</v>
      </c>
      <c r="G28" s="252">
        <v>22.4</v>
      </c>
      <c r="H28" s="252">
        <v>24.4</v>
      </c>
      <c r="I28" s="252">
        <v>20.7</v>
      </c>
      <c r="J28" s="252">
        <v>17.6</v>
      </c>
      <c r="K28" s="252">
        <v>21</v>
      </c>
      <c r="L28" s="252">
        <v>22</v>
      </c>
      <c r="M28" s="252">
        <v>20.3</v>
      </c>
      <c r="AA28" s="1"/>
    </row>
    <row r="29" spans="1:27" ht="10.5" customHeight="1">
      <c r="A29" s="10" t="s">
        <v>209</v>
      </c>
      <c r="B29" s="252">
        <v>18.4</v>
      </c>
      <c r="C29" s="252">
        <v>19.4</v>
      </c>
      <c r="D29" s="252">
        <v>19.4</v>
      </c>
      <c r="E29" s="252">
        <v>24.5</v>
      </c>
      <c r="F29" s="252">
        <v>21</v>
      </c>
      <c r="G29" s="252">
        <v>21.8</v>
      </c>
      <c r="H29" s="252">
        <v>24.5</v>
      </c>
      <c r="I29" s="252">
        <v>18.9</v>
      </c>
      <c r="J29" s="252">
        <v>22</v>
      </c>
      <c r="K29" s="252">
        <v>20.3</v>
      </c>
      <c r="L29" s="252">
        <v>16.3</v>
      </c>
      <c r="M29" s="252">
        <v>18.9</v>
      </c>
      <c r="AA29" s="1"/>
    </row>
    <row r="30" ht="9.75" customHeight="1">
      <c r="AA30" s="1"/>
    </row>
    <row r="31" spans="14:27" ht="9.75" customHeight="1"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2">
        <v>41.2</v>
      </c>
      <c r="C54" s="252">
        <v>41.2</v>
      </c>
      <c r="D54" s="252">
        <v>42.5</v>
      </c>
      <c r="E54" s="252">
        <v>43.5</v>
      </c>
      <c r="F54" s="252">
        <v>40</v>
      </c>
      <c r="G54" s="252">
        <v>41.2</v>
      </c>
      <c r="H54" s="252">
        <v>38.6</v>
      </c>
      <c r="I54" s="252">
        <v>41.3</v>
      </c>
      <c r="J54" s="252">
        <v>40.3</v>
      </c>
      <c r="K54" s="252">
        <v>39.7</v>
      </c>
      <c r="L54" s="252">
        <v>41.3</v>
      </c>
      <c r="M54" s="252">
        <v>39.7</v>
      </c>
      <c r="N54" s="64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2">
        <v>42</v>
      </c>
      <c r="C55" s="252">
        <v>43.4</v>
      </c>
      <c r="D55" s="252">
        <v>41</v>
      </c>
      <c r="E55" s="252">
        <v>40.6</v>
      </c>
      <c r="F55" s="252">
        <v>41.4</v>
      </c>
      <c r="G55" s="252">
        <v>43.6</v>
      </c>
      <c r="H55" s="252">
        <v>41.6</v>
      </c>
      <c r="I55" s="252">
        <v>41.2</v>
      </c>
      <c r="J55" s="252">
        <v>40.8</v>
      </c>
      <c r="K55" s="252">
        <v>41.1</v>
      </c>
      <c r="L55" s="252">
        <v>38.8</v>
      </c>
      <c r="M55" s="252">
        <v>37.3</v>
      </c>
      <c r="N55" s="64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2">
        <v>38.5</v>
      </c>
      <c r="C56" s="252">
        <v>37.5</v>
      </c>
      <c r="D56" s="252">
        <v>37.8</v>
      </c>
      <c r="E56" s="252">
        <v>36.3</v>
      </c>
      <c r="F56" s="252">
        <v>38.6</v>
      </c>
      <c r="G56" s="252">
        <v>38.7</v>
      </c>
      <c r="H56" s="252">
        <v>38.3</v>
      </c>
      <c r="I56" s="252">
        <v>38.3</v>
      </c>
      <c r="J56" s="252">
        <v>37.8</v>
      </c>
      <c r="K56" s="252">
        <v>37.3</v>
      </c>
      <c r="L56" s="252">
        <v>35.4</v>
      </c>
      <c r="M56" s="252">
        <v>32.8</v>
      </c>
      <c r="N56" s="64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2">
        <v>36.2</v>
      </c>
      <c r="C57" s="252">
        <v>36.5</v>
      </c>
      <c r="D57" s="252">
        <v>36.5</v>
      </c>
      <c r="E57" s="252">
        <v>36.3</v>
      </c>
      <c r="F57" s="252">
        <v>37.5</v>
      </c>
      <c r="G57" s="252">
        <v>37.7</v>
      </c>
      <c r="H57" s="252">
        <v>38.7</v>
      </c>
      <c r="I57" s="252">
        <v>37.1</v>
      </c>
      <c r="J57" s="252">
        <v>34.8</v>
      </c>
      <c r="K57" s="252">
        <v>35.1</v>
      </c>
      <c r="L57" s="252">
        <v>36.2</v>
      </c>
      <c r="M57" s="252">
        <v>35</v>
      </c>
      <c r="N57" s="64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2">
        <v>34.7</v>
      </c>
      <c r="C58" s="252">
        <v>34.4</v>
      </c>
      <c r="D58" s="252">
        <v>33.5</v>
      </c>
      <c r="E58" s="252">
        <v>36.6</v>
      </c>
      <c r="F58" s="252">
        <v>38</v>
      </c>
      <c r="G58" s="252">
        <v>38.1</v>
      </c>
      <c r="H58" s="252">
        <v>39.3</v>
      </c>
      <c r="I58" s="252">
        <v>38.5</v>
      </c>
      <c r="J58" s="252">
        <v>38.2</v>
      </c>
      <c r="K58" s="252">
        <v>38.6</v>
      </c>
      <c r="L58" s="252">
        <v>37.4</v>
      </c>
      <c r="M58" s="252">
        <v>36.8</v>
      </c>
      <c r="N58" s="64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6"/>
    </row>
    <row r="66" spans="14:26" ht="9.75" customHeight="1"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4:26" ht="9.75" customHeight="1"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4:26" ht="9.75" customHeight="1"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4:26" ht="9.75" customHeight="1"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3">
        <v>55.9</v>
      </c>
      <c r="C84" s="243">
        <v>54.1</v>
      </c>
      <c r="D84" s="243">
        <v>66.1</v>
      </c>
      <c r="E84" s="243">
        <v>64.6</v>
      </c>
      <c r="F84" s="243">
        <v>61.8</v>
      </c>
      <c r="G84" s="243">
        <v>62.8</v>
      </c>
      <c r="H84" s="243">
        <v>64.1</v>
      </c>
      <c r="I84" s="243">
        <v>62</v>
      </c>
      <c r="J84" s="243">
        <v>58.1</v>
      </c>
      <c r="K84" s="243">
        <v>56.3</v>
      </c>
      <c r="L84" s="243">
        <v>59.1</v>
      </c>
      <c r="M84" s="243">
        <v>61.9</v>
      </c>
    </row>
    <row r="85" spans="1:13" ht="10.5" customHeight="1">
      <c r="A85" s="10" t="s">
        <v>225</v>
      </c>
      <c r="B85" s="243">
        <v>49.2</v>
      </c>
      <c r="C85" s="243">
        <v>53.5</v>
      </c>
      <c r="D85" s="243">
        <v>58.5</v>
      </c>
      <c r="E85" s="243">
        <v>62.2</v>
      </c>
      <c r="F85" s="243">
        <v>59.1</v>
      </c>
      <c r="G85" s="243">
        <v>63.9</v>
      </c>
      <c r="H85" s="243">
        <v>60.1</v>
      </c>
      <c r="I85" s="243">
        <v>57</v>
      </c>
      <c r="J85" s="243">
        <v>55.5</v>
      </c>
      <c r="K85" s="243">
        <v>56</v>
      </c>
      <c r="L85" s="243">
        <v>55.2</v>
      </c>
      <c r="M85" s="243">
        <v>55.9</v>
      </c>
    </row>
    <row r="86" spans="1:13" ht="10.5" customHeight="1">
      <c r="A86" s="10" t="s">
        <v>223</v>
      </c>
      <c r="B86" s="243">
        <v>47.8</v>
      </c>
      <c r="C86" s="243">
        <v>51.7</v>
      </c>
      <c r="D86" s="243">
        <v>62.5</v>
      </c>
      <c r="E86" s="243">
        <v>63.1</v>
      </c>
      <c r="F86" s="243">
        <v>66.1</v>
      </c>
      <c r="G86" s="243">
        <v>62</v>
      </c>
      <c r="H86" s="243">
        <v>62.3</v>
      </c>
      <c r="I86" s="243">
        <v>60</v>
      </c>
      <c r="J86" s="243">
        <v>57.9</v>
      </c>
      <c r="K86" s="243">
        <v>52.7</v>
      </c>
      <c r="L86" s="243">
        <v>55.1</v>
      </c>
      <c r="M86" s="243">
        <v>59</v>
      </c>
    </row>
    <row r="87" spans="1:13" ht="10.5" customHeight="1">
      <c r="A87" s="10" t="s">
        <v>195</v>
      </c>
      <c r="B87" s="243">
        <v>56.4</v>
      </c>
      <c r="C87" s="243">
        <v>49.6</v>
      </c>
      <c r="D87" s="243">
        <v>59.8</v>
      </c>
      <c r="E87" s="243">
        <v>58.8</v>
      </c>
      <c r="F87" s="243">
        <v>57.5</v>
      </c>
      <c r="G87" s="243">
        <v>59.3</v>
      </c>
      <c r="H87" s="243">
        <v>62.6</v>
      </c>
      <c r="I87" s="243">
        <v>56.9</v>
      </c>
      <c r="J87" s="243">
        <v>52.1</v>
      </c>
      <c r="K87" s="243">
        <v>59.6</v>
      </c>
      <c r="L87" s="243">
        <v>60.1</v>
      </c>
      <c r="M87" s="243">
        <v>58.7</v>
      </c>
    </row>
    <row r="88" spans="1:13" ht="10.5" customHeight="1">
      <c r="A88" s="10" t="s">
        <v>209</v>
      </c>
      <c r="B88" s="243">
        <v>53.3</v>
      </c>
      <c r="C88" s="243">
        <v>56.6</v>
      </c>
      <c r="D88" s="243">
        <v>58.4</v>
      </c>
      <c r="E88" s="243">
        <v>65.3</v>
      </c>
      <c r="F88" s="243">
        <v>54.6</v>
      </c>
      <c r="G88" s="243">
        <v>57.2</v>
      </c>
      <c r="H88" s="243">
        <v>61.6</v>
      </c>
      <c r="I88" s="243">
        <v>49.6</v>
      </c>
      <c r="J88" s="243">
        <v>57.6</v>
      </c>
      <c r="K88" s="243">
        <v>52.3</v>
      </c>
      <c r="L88" s="243">
        <v>44.4</v>
      </c>
      <c r="M88" s="243">
        <v>51.7</v>
      </c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224</v>
      </c>
      <c r="B25" s="257">
        <v>51.15</v>
      </c>
      <c r="C25" s="257">
        <v>68.9</v>
      </c>
      <c r="D25" s="257">
        <v>62.27</v>
      </c>
      <c r="E25" s="257">
        <v>88.58</v>
      </c>
      <c r="F25" s="257">
        <v>84.28</v>
      </c>
      <c r="G25" s="257">
        <v>92.26</v>
      </c>
      <c r="H25" s="257">
        <v>94.4</v>
      </c>
      <c r="I25" s="257">
        <v>63.79</v>
      </c>
      <c r="J25" s="257">
        <v>53.5</v>
      </c>
      <c r="K25" s="257">
        <v>55.3</v>
      </c>
      <c r="L25" s="257">
        <v>58.2</v>
      </c>
      <c r="M25" s="257">
        <v>57.6</v>
      </c>
      <c r="N25" s="64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1"/>
      <c r="AB25" s="1"/>
      <c r="AC25" s="1"/>
    </row>
    <row r="26" spans="1:29" ht="10.5" customHeight="1">
      <c r="A26" s="10" t="s">
        <v>225</v>
      </c>
      <c r="B26" s="257">
        <v>49.9</v>
      </c>
      <c r="C26" s="257">
        <v>54.11</v>
      </c>
      <c r="D26" s="257">
        <v>67.08</v>
      </c>
      <c r="E26" s="257">
        <v>88</v>
      </c>
      <c r="F26" s="257">
        <v>85.9</v>
      </c>
      <c r="G26" s="257">
        <v>102</v>
      </c>
      <c r="H26" s="257">
        <v>94.1</v>
      </c>
      <c r="I26" s="257">
        <v>60.2</v>
      </c>
      <c r="J26" s="257">
        <v>64.4</v>
      </c>
      <c r="K26" s="257">
        <v>66.3</v>
      </c>
      <c r="L26" s="257">
        <v>54.9</v>
      </c>
      <c r="M26" s="257">
        <v>57.7</v>
      </c>
      <c r="N26" s="64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1"/>
      <c r="AB26" s="1"/>
      <c r="AC26" s="1"/>
    </row>
    <row r="27" spans="1:29" ht="10.5" customHeight="1">
      <c r="A27" s="10" t="s">
        <v>223</v>
      </c>
      <c r="B27" s="257">
        <v>54.7</v>
      </c>
      <c r="C27" s="257">
        <v>51.8</v>
      </c>
      <c r="D27" s="257">
        <v>58.3</v>
      </c>
      <c r="E27" s="257">
        <v>73.8</v>
      </c>
      <c r="F27" s="257">
        <v>61.7</v>
      </c>
      <c r="G27" s="257">
        <v>76.3</v>
      </c>
      <c r="H27" s="257">
        <v>56.1</v>
      </c>
      <c r="I27" s="257">
        <v>39.5</v>
      </c>
      <c r="J27" s="257">
        <v>43.6</v>
      </c>
      <c r="K27" s="257">
        <v>50.9</v>
      </c>
      <c r="L27" s="257">
        <v>55.8</v>
      </c>
      <c r="M27" s="257">
        <v>46.8</v>
      </c>
      <c r="N27" s="6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1"/>
      <c r="AB27" s="1"/>
      <c r="AC27" s="1"/>
    </row>
    <row r="28" spans="1:29" ht="10.5" customHeight="1">
      <c r="A28" s="10" t="s">
        <v>195</v>
      </c>
      <c r="B28" s="257">
        <v>39.2</v>
      </c>
      <c r="C28" s="257">
        <v>41.6</v>
      </c>
      <c r="D28" s="257">
        <v>49.3</v>
      </c>
      <c r="E28" s="257">
        <v>70.8</v>
      </c>
      <c r="F28" s="257">
        <v>73.4</v>
      </c>
      <c r="G28" s="257">
        <v>75</v>
      </c>
      <c r="H28" s="257">
        <v>62</v>
      </c>
      <c r="I28" s="257">
        <v>37.5</v>
      </c>
      <c r="J28" s="257">
        <v>38.2</v>
      </c>
      <c r="K28" s="257">
        <v>45.6</v>
      </c>
      <c r="L28" s="257">
        <v>43.2</v>
      </c>
      <c r="M28" s="257">
        <v>41</v>
      </c>
      <c r="N28" s="64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1"/>
      <c r="AB28" s="1"/>
      <c r="AC28" s="1"/>
    </row>
    <row r="29" spans="1:29" ht="10.5" customHeight="1">
      <c r="A29" s="10" t="s">
        <v>209</v>
      </c>
      <c r="B29" s="257">
        <v>35.6</v>
      </c>
      <c r="C29" s="257">
        <v>51.2</v>
      </c>
      <c r="D29" s="257">
        <v>52.2</v>
      </c>
      <c r="E29" s="257">
        <v>73.5</v>
      </c>
      <c r="F29" s="257">
        <v>71.9</v>
      </c>
      <c r="G29" s="257">
        <v>77.5</v>
      </c>
      <c r="H29" s="257">
        <v>68.4</v>
      </c>
      <c r="I29" s="257">
        <v>45</v>
      </c>
      <c r="J29" s="257">
        <v>36.7</v>
      </c>
      <c r="K29" s="257">
        <v>41.6</v>
      </c>
      <c r="L29" s="257">
        <v>35</v>
      </c>
      <c r="M29" s="257">
        <v>33.5</v>
      </c>
      <c r="N29" s="64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57">
        <v>49.5</v>
      </c>
      <c r="C54" s="257">
        <v>56.2</v>
      </c>
      <c r="D54" s="257">
        <v>40.2</v>
      </c>
      <c r="E54" s="257">
        <v>48.4</v>
      </c>
      <c r="F54" s="257">
        <v>50.4</v>
      </c>
      <c r="G54" s="257">
        <v>49.3</v>
      </c>
      <c r="H54" s="257">
        <v>42.2</v>
      </c>
      <c r="I54" s="257">
        <v>40.9</v>
      </c>
      <c r="J54" s="257">
        <v>40.2</v>
      </c>
      <c r="K54" s="257">
        <v>42.7</v>
      </c>
      <c r="L54" s="257">
        <v>47.2</v>
      </c>
      <c r="M54" s="257">
        <v>44.3</v>
      </c>
      <c r="N54" s="64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57">
        <v>45</v>
      </c>
      <c r="C55" s="257">
        <v>47.8</v>
      </c>
      <c r="D55" s="257">
        <v>46.3</v>
      </c>
      <c r="E55" s="257">
        <v>50.3</v>
      </c>
      <c r="F55" s="257">
        <v>50.1</v>
      </c>
      <c r="G55" s="257">
        <v>49.7</v>
      </c>
      <c r="H55" s="257">
        <v>45.6</v>
      </c>
      <c r="I55" s="257">
        <v>42.3</v>
      </c>
      <c r="J55" s="257">
        <v>42.1</v>
      </c>
      <c r="K55" s="257">
        <v>44.9</v>
      </c>
      <c r="L55" s="257">
        <v>47.2</v>
      </c>
      <c r="M55" s="257">
        <v>45.6</v>
      </c>
      <c r="N55" s="64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57">
        <v>48</v>
      </c>
      <c r="C56" s="257">
        <v>47.1</v>
      </c>
      <c r="D56" s="257">
        <v>45.7</v>
      </c>
      <c r="E56" s="257">
        <v>52.1</v>
      </c>
      <c r="F56" s="257">
        <v>51.4</v>
      </c>
      <c r="G56" s="257">
        <v>51.3</v>
      </c>
      <c r="H56" s="257">
        <v>44.1</v>
      </c>
      <c r="I56" s="257">
        <v>37.6</v>
      </c>
      <c r="J56" s="257">
        <v>34.4</v>
      </c>
      <c r="K56" s="257">
        <v>33.2</v>
      </c>
      <c r="L56" s="257">
        <v>41.8</v>
      </c>
      <c r="M56" s="257">
        <v>38.7</v>
      </c>
      <c r="N56" s="64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57">
        <v>36.7</v>
      </c>
      <c r="C57" s="257">
        <v>37.2</v>
      </c>
      <c r="D57" s="257">
        <v>34.8</v>
      </c>
      <c r="E57" s="257">
        <v>41.4</v>
      </c>
      <c r="F57" s="257">
        <v>41.9</v>
      </c>
      <c r="G57" s="257">
        <v>40.8</v>
      </c>
      <c r="H57" s="257">
        <v>41.3</v>
      </c>
      <c r="I57" s="257">
        <v>34.9</v>
      </c>
      <c r="J57" s="257">
        <v>34.6</v>
      </c>
      <c r="K57" s="257">
        <v>37</v>
      </c>
      <c r="L57" s="257">
        <v>37.4</v>
      </c>
      <c r="M57" s="257">
        <v>34.1</v>
      </c>
      <c r="N57" s="64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57">
        <v>34.6</v>
      </c>
      <c r="C58" s="257">
        <v>38.9</v>
      </c>
      <c r="D58" s="257">
        <v>33.8</v>
      </c>
      <c r="E58" s="257">
        <v>39.4</v>
      </c>
      <c r="F58" s="257">
        <v>40.4</v>
      </c>
      <c r="G58" s="257">
        <v>43</v>
      </c>
      <c r="H58" s="257">
        <v>32.5</v>
      </c>
      <c r="I58" s="257">
        <v>31.2</v>
      </c>
      <c r="J58" s="257">
        <v>31.6</v>
      </c>
      <c r="K58" s="257">
        <v>33.2</v>
      </c>
      <c r="L58" s="257">
        <v>35.7</v>
      </c>
      <c r="M58" s="257">
        <v>33.7</v>
      </c>
      <c r="N58" s="64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>
        <v>116.2</v>
      </c>
      <c r="K88" s="15">
        <v>126</v>
      </c>
      <c r="L88" s="15">
        <v>97.9</v>
      </c>
      <c r="M88" s="15">
        <v>99.5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 ht="9.7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 ht="9.75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 ht="9.7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ht="9.7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9" spans="1:26" ht="9.7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ht="9.7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ht="9.7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55" ht="9.7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2">
        <v>8.993</v>
      </c>
      <c r="C25" s="252">
        <v>10.331</v>
      </c>
      <c r="D25" s="252">
        <v>13.174</v>
      </c>
      <c r="E25" s="252">
        <v>14.234</v>
      </c>
      <c r="F25" s="252">
        <v>13.038</v>
      </c>
      <c r="G25" s="252">
        <v>15.156</v>
      </c>
      <c r="H25" s="252">
        <v>15.007</v>
      </c>
      <c r="I25" s="252">
        <v>13.546</v>
      </c>
      <c r="J25" s="252">
        <v>12.824</v>
      </c>
      <c r="K25" s="252">
        <v>13.59</v>
      </c>
      <c r="L25" s="252">
        <v>12.953</v>
      </c>
      <c r="M25" s="252">
        <v>12.097</v>
      </c>
      <c r="N25" s="64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2">
        <v>9.502</v>
      </c>
      <c r="C26" s="252">
        <v>11.333</v>
      </c>
      <c r="D26" s="252">
        <v>13.779</v>
      </c>
      <c r="E26" s="252">
        <v>14.1</v>
      </c>
      <c r="F26" s="252">
        <v>15.6</v>
      </c>
      <c r="G26" s="252">
        <v>16.2</v>
      </c>
      <c r="H26" s="252">
        <v>15.5</v>
      </c>
      <c r="I26" s="252">
        <v>12.9</v>
      </c>
      <c r="J26" s="252">
        <v>13</v>
      </c>
      <c r="K26" s="252">
        <v>12.8</v>
      </c>
      <c r="L26" s="252">
        <v>13.9</v>
      </c>
      <c r="M26" s="252">
        <v>11.8</v>
      </c>
      <c r="N26" s="64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2">
        <v>8.7</v>
      </c>
      <c r="C27" s="252">
        <v>9.7</v>
      </c>
      <c r="D27" s="252">
        <v>12.1</v>
      </c>
      <c r="E27" s="252">
        <v>12.2</v>
      </c>
      <c r="F27" s="252">
        <v>11.3</v>
      </c>
      <c r="G27" s="252">
        <v>12.2</v>
      </c>
      <c r="H27" s="252">
        <v>11.7</v>
      </c>
      <c r="I27" s="252">
        <v>10.2</v>
      </c>
      <c r="J27" s="252">
        <v>11.8</v>
      </c>
      <c r="K27" s="252">
        <v>11</v>
      </c>
      <c r="L27" s="252">
        <v>12.1</v>
      </c>
      <c r="M27" s="252">
        <v>11.7</v>
      </c>
      <c r="N27" s="6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2">
        <v>9.8</v>
      </c>
      <c r="C28" s="252">
        <v>11.3</v>
      </c>
      <c r="D28" s="252">
        <v>13.8</v>
      </c>
      <c r="E28" s="252">
        <v>13.1</v>
      </c>
      <c r="F28" s="252">
        <v>14.3</v>
      </c>
      <c r="G28" s="252">
        <v>14.1</v>
      </c>
      <c r="H28" s="252">
        <v>12.3</v>
      </c>
      <c r="I28" s="252">
        <v>13</v>
      </c>
      <c r="J28" s="252">
        <v>13.2</v>
      </c>
      <c r="K28" s="252">
        <v>13</v>
      </c>
      <c r="L28" s="252">
        <v>12.4</v>
      </c>
      <c r="M28" s="252">
        <v>12.3</v>
      </c>
      <c r="N28" s="64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2">
        <v>9.1</v>
      </c>
      <c r="C29" s="252">
        <v>10.5</v>
      </c>
      <c r="D29" s="252">
        <v>13.7</v>
      </c>
      <c r="E29" s="252">
        <v>13.4</v>
      </c>
      <c r="F29" s="252">
        <v>13.6</v>
      </c>
      <c r="G29" s="252">
        <v>13.3</v>
      </c>
      <c r="H29" s="252">
        <v>15.1</v>
      </c>
      <c r="I29" s="252">
        <v>13.4</v>
      </c>
      <c r="J29" s="252">
        <v>13.3</v>
      </c>
      <c r="K29" s="252">
        <v>13.5</v>
      </c>
      <c r="L29" s="252">
        <v>11.8</v>
      </c>
      <c r="M29" s="252">
        <v>12.7</v>
      </c>
      <c r="N29" s="64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7"/>
    </row>
    <row r="53" spans="1:48" s="249" customFormat="1" ht="10.5" customHeight="1">
      <c r="A53" s="15"/>
      <c r="B53" s="243" t="s">
        <v>124</v>
      </c>
      <c r="C53" s="243" t="s">
        <v>125</v>
      </c>
      <c r="D53" s="243" t="s">
        <v>126</v>
      </c>
      <c r="E53" s="243" t="s">
        <v>127</v>
      </c>
      <c r="F53" s="243" t="s">
        <v>128</v>
      </c>
      <c r="G53" s="243" t="s">
        <v>129</v>
      </c>
      <c r="H53" s="243" t="s">
        <v>130</v>
      </c>
      <c r="I53" s="243" t="s">
        <v>131</v>
      </c>
      <c r="J53" s="243" t="s">
        <v>132</v>
      </c>
      <c r="K53" s="243" t="s">
        <v>133</v>
      </c>
      <c r="L53" s="243" t="s">
        <v>134</v>
      </c>
      <c r="M53" s="243" t="s">
        <v>135</v>
      </c>
      <c r="N53" s="247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</row>
    <row r="54" spans="1:48" s="249" customFormat="1" ht="10.5" customHeight="1">
      <c r="A54" s="10" t="s">
        <v>224</v>
      </c>
      <c r="B54" s="252">
        <v>11.898</v>
      </c>
      <c r="C54" s="252">
        <v>11.8</v>
      </c>
      <c r="D54" s="252">
        <v>12.8</v>
      </c>
      <c r="E54" s="252">
        <v>12.3</v>
      </c>
      <c r="F54" s="252">
        <v>13.4</v>
      </c>
      <c r="G54" s="252">
        <v>13.6</v>
      </c>
      <c r="H54" s="252">
        <v>12.7</v>
      </c>
      <c r="I54" s="252">
        <v>13.4</v>
      </c>
      <c r="J54" s="252">
        <v>12.9</v>
      </c>
      <c r="K54" s="252">
        <v>14.5</v>
      </c>
      <c r="L54" s="252">
        <v>14.8</v>
      </c>
      <c r="M54" s="252">
        <v>13.4</v>
      </c>
      <c r="N54" s="247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</row>
    <row r="55" spans="1:48" s="249" customFormat="1" ht="10.5" customHeight="1">
      <c r="A55" s="10" t="s">
        <v>225</v>
      </c>
      <c r="B55" s="252">
        <v>12.017</v>
      </c>
      <c r="C55" s="252">
        <v>12.349</v>
      </c>
      <c r="D55" s="252">
        <v>13.055</v>
      </c>
      <c r="E55" s="252">
        <v>13</v>
      </c>
      <c r="F55" s="252">
        <v>13.8</v>
      </c>
      <c r="G55" s="252">
        <v>13.5</v>
      </c>
      <c r="H55" s="252">
        <v>13.5</v>
      </c>
      <c r="I55" s="252">
        <v>12.4</v>
      </c>
      <c r="J55" s="252">
        <v>11.8</v>
      </c>
      <c r="K55" s="252">
        <v>12.5</v>
      </c>
      <c r="L55" s="252">
        <v>12.6</v>
      </c>
      <c r="M55" s="252">
        <v>11.6</v>
      </c>
      <c r="N55" s="247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</row>
    <row r="56" spans="1:48" s="249" customFormat="1" ht="10.5" customHeight="1">
      <c r="A56" s="10" t="s">
        <v>223</v>
      </c>
      <c r="B56" s="252">
        <v>11</v>
      </c>
      <c r="C56" s="252">
        <v>11.6</v>
      </c>
      <c r="D56" s="252">
        <v>12</v>
      </c>
      <c r="E56" s="252">
        <v>12</v>
      </c>
      <c r="F56" s="252">
        <v>12.7</v>
      </c>
      <c r="G56" s="252">
        <v>12.6</v>
      </c>
      <c r="H56" s="252">
        <v>11.5</v>
      </c>
      <c r="I56" s="252">
        <v>10.7</v>
      </c>
      <c r="J56" s="252">
        <v>11.1</v>
      </c>
      <c r="K56" s="252">
        <v>11.1</v>
      </c>
      <c r="L56" s="252">
        <v>10.9</v>
      </c>
      <c r="M56" s="252">
        <v>9.9</v>
      </c>
      <c r="N56" s="247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</row>
    <row r="57" spans="1:27" s="249" customFormat="1" ht="10.5" customHeight="1">
      <c r="A57" s="10" t="s">
        <v>195</v>
      </c>
      <c r="B57" s="252">
        <v>10.7</v>
      </c>
      <c r="C57" s="252">
        <v>11.4</v>
      </c>
      <c r="D57" s="252">
        <v>12.2</v>
      </c>
      <c r="E57" s="252">
        <v>12</v>
      </c>
      <c r="F57" s="252">
        <v>13</v>
      </c>
      <c r="G57" s="252">
        <v>13.2</v>
      </c>
      <c r="H57" s="252">
        <v>12.8</v>
      </c>
      <c r="I57" s="252">
        <v>11.9</v>
      </c>
      <c r="J57" s="252">
        <v>11.8</v>
      </c>
      <c r="K57" s="252">
        <v>12.1</v>
      </c>
      <c r="L57" s="252">
        <v>11.8</v>
      </c>
      <c r="M57" s="252">
        <v>11.5</v>
      </c>
      <c r="N57" s="247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47"/>
    </row>
    <row r="58" spans="1:27" s="249" customFormat="1" ht="10.5" customHeight="1">
      <c r="A58" s="10" t="s">
        <v>209</v>
      </c>
      <c r="B58" s="252">
        <v>11.4</v>
      </c>
      <c r="C58" s="252">
        <v>11.1</v>
      </c>
      <c r="D58" s="252">
        <v>12.3</v>
      </c>
      <c r="E58" s="252">
        <v>12.2</v>
      </c>
      <c r="F58" s="252">
        <v>12.9</v>
      </c>
      <c r="G58" s="252">
        <v>13.1</v>
      </c>
      <c r="H58" s="252">
        <v>13.2</v>
      </c>
      <c r="I58" s="252">
        <v>13.4</v>
      </c>
      <c r="J58" s="252">
        <v>13.6</v>
      </c>
      <c r="K58" s="252">
        <v>13.5</v>
      </c>
      <c r="L58" s="252">
        <v>13.2</v>
      </c>
      <c r="M58" s="252">
        <v>12.2</v>
      </c>
      <c r="N58" s="247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47"/>
    </row>
    <row r="59" spans="1:27" ht="9.75" customHeight="1">
      <c r="A59" s="25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0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9" customFormat="1" ht="10.5" customHeight="1">
      <c r="A83" s="15"/>
      <c r="B83" s="243" t="s">
        <v>124</v>
      </c>
      <c r="C83" s="243" t="s">
        <v>125</v>
      </c>
      <c r="D83" s="243" t="s">
        <v>126</v>
      </c>
      <c r="E83" s="243" t="s">
        <v>127</v>
      </c>
      <c r="F83" s="243" t="s">
        <v>128</v>
      </c>
      <c r="G83" s="243" t="s">
        <v>129</v>
      </c>
      <c r="H83" s="243" t="s">
        <v>130</v>
      </c>
      <c r="I83" s="243" t="s">
        <v>131</v>
      </c>
      <c r="J83" s="243" t="s">
        <v>132</v>
      </c>
      <c r="K83" s="243" t="s">
        <v>133</v>
      </c>
      <c r="L83" s="243" t="s">
        <v>134</v>
      </c>
      <c r="M83" s="243" t="s">
        <v>135</v>
      </c>
      <c r="N83" s="247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</row>
    <row r="84" spans="1:26" s="249" customFormat="1" ht="10.5" customHeight="1">
      <c r="A84" s="10" t="s">
        <v>224</v>
      </c>
      <c r="B84" s="245">
        <v>75.5</v>
      </c>
      <c r="C84" s="245">
        <v>87.8</v>
      </c>
      <c r="D84" s="245">
        <v>103.4</v>
      </c>
      <c r="E84" s="245">
        <v>115.7</v>
      </c>
      <c r="F84" s="245">
        <v>97.3</v>
      </c>
      <c r="G84" s="245">
        <v>111.7</v>
      </c>
      <c r="H84" s="245">
        <v>117.9</v>
      </c>
      <c r="I84" s="245">
        <v>100.9</v>
      </c>
      <c r="J84" s="245">
        <v>99.1</v>
      </c>
      <c r="K84" s="245">
        <v>93.5</v>
      </c>
      <c r="L84" s="245">
        <v>87.5</v>
      </c>
      <c r="M84" s="245">
        <v>91</v>
      </c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</row>
    <row r="85" spans="1:26" s="249" customFormat="1" ht="10.5" customHeight="1">
      <c r="A85" s="10" t="s">
        <v>225</v>
      </c>
      <c r="B85" s="245">
        <v>80.2</v>
      </c>
      <c r="C85" s="245">
        <v>91.7</v>
      </c>
      <c r="D85" s="245">
        <v>105.7</v>
      </c>
      <c r="E85" s="245">
        <v>109.1</v>
      </c>
      <c r="F85" s="245">
        <v>113.3</v>
      </c>
      <c r="G85" s="245">
        <v>119.8</v>
      </c>
      <c r="H85" s="245">
        <v>115</v>
      </c>
      <c r="I85" s="245">
        <v>104.6</v>
      </c>
      <c r="J85" s="245">
        <v>109.5</v>
      </c>
      <c r="K85" s="245">
        <v>102.3</v>
      </c>
      <c r="L85" s="245">
        <v>110.6</v>
      </c>
      <c r="M85" s="245">
        <v>101.7</v>
      </c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</row>
    <row r="86" spans="1:26" s="249" customFormat="1" ht="10.5" customHeight="1">
      <c r="A86" s="10" t="s">
        <v>223</v>
      </c>
      <c r="B86" s="245">
        <v>79.1</v>
      </c>
      <c r="C86" s="245">
        <v>83.6</v>
      </c>
      <c r="D86" s="245">
        <v>100.7</v>
      </c>
      <c r="E86" s="245">
        <v>101.4</v>
      </c>
      <c r="F86" s="245">
        <v>89.1</v>
      </c>
      <c r="G86" s="245">
        <v>96.9</v>
      </c>
      <c r="H86" s="245">
        <v>101.8</v>
      </c>
      <c r="I86" s="245">
        <v>95.6</v>
      </c>
      <c r="J86" s="245">
        <v>106.4</v>
      </c>
      <c r="K86" s="245">
        <v>99.4</v>
      </c>
      <c r="L86" s="245">
        <v>111.7</v>
      </c>
      <c r="M86" s="245">
        <v>117.1</v>
      </c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</row>
    <row r="87" spans="1:26" s="249" customFormat="1" ht="10.5" customHeight="1">
      <c r="A87" s="10" t="s">
        <v>195</v>
      </c>
      <c r="B87" s="245">
        <v>90.7</v>
      </c>
      <c r="C87" s="245">
        <v>98.4</v>
      </c>
      <c r="D87" s="245">
        <v>113.3</v>
      </c>
      <c r="E87" s="245">
        <v>108.9</v>
      </c>
      <c r="F87" s="245">
        <v>110.8</v>
      </c>
      <c r="G87" s="245">
        <v>107.2</v>
      </c>
      <c r="H87" s="245">
        <v>96.5</v>
      </c>
      <c r="I87" s="245">
        <v>108.5</v>
      </c>
      <c r="J87" s="245">
        <v>111.9</v>
      </c>
      <c r="K87" s="245">
        <v>107</v>
      </c>
      <c r="L87" s="245">
        <v>105.6</v>
      </c>
      <c r="M87" s="245">
        <v>107.1</v>
      </c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</row>
    <row r="88" spans="1:26" s="249" customFormat="1" ht="10.5" customHeight="1">
      <c r="A88" s="10" t="s">
        <v>209</v>
      </c>
      <c r="B88" s="245">
        <v>79.6</v>
      </c>
      <c r="C88" s="245">
        <v>94</v>
      </c>
      <c r="D88" s="245">
        <v>112.1</v>
      </c>
      <c r="E88" s="245">
        <v>110.4</v>
      </c>
      <c r="F88" s="245">
        <v>105.4</v>
      </c>
      <c r="G88" s="245">
        <v>101.3</v>
      </c>
      <c r="H88" s="245">
        <v>114.2</v>
      </c>
      <c r="I88" s="245">
        <v>99.8</v>
      </c>
      <c r="J88" s="245">
        <v>97.3</v>
      </c>
      <c r="K88" s="245">
        <v>100.4</v>
      </c>
      <c r="L88" s="245">
        <v>89.5</v>
      </c>
      <c r="M88" s="245">
        <v>104</v>
      </c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3" ht="9.75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1:13" ht="9.7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</row>
    <row r="10" spans="1:13" ht="9.75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</row>
    <row r="11" spans="1:13" ht="9.7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</row>
    <row r="14" spans="14:15" ht="9.75" customHeight="1">
      <c r="N14" s="260"/>
      <c r="O14" s="260"/>
    </row>
    <row r="17" ht="9.75" customHeight="1">
      <c r="O17" s="260"/>
    </row>
    <row r="18" spans="1:13" ht="9.75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9.7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</row>
    <row r="20" spans="1:14" ht="9.7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60"/>
    </row>
    <row r="21" spans="1:14" ht="9.7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60"/>
    </row>
    <row r="22" spans="1:48" ht="9.7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2">
        <v>9.22</v>
      </c>
      <c r="C25" s="252">
        <v>12.22</v>
      </c>
      <c r="D25" s="252">
        <v>12.05</v>
      </c>
      <c r="E25" s="252">
        <v>10.76</v>
      </c>
      <c r="F25" s="252">
        <v>11.23</v>
      </c>
      <c r="G25" s="252">
        <v>11.04</v>
      </c>
      <c r="H25" s="252">
        <v>11.73</v>
      </c>
      <c r="I25" s="252">
        <v>10.24</v>
      </c>
      <c r="J25" s="252">
        <v>10.88</v>
      </c>
      <c r="K25" s="252">
        <v>13.39</v>
      </c>
      <c r="L25" s="252">
        <v>14.22</v>
      </c>
      <c r="M25" s="252">
        <v>13.48</v>
      </c>
      <c r="N25" s="64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2">
        <v>12.14</v>
      </c>
      <c r="C26" s="252">
        <v>12.1</v>
      </c>
      <c r="D26" s="252">
        <v>13.79</v>
      </c>
      <c r="E26" s="252">
        <v>15.4</v>
      </c>
      <c r="F26" s="252">
        <v>13.5</v>
      </c>
      <c r="G26" s="252">
        <v>16.1</v>
      </c>
      <c r="H26" s="252">
        <v>14.4</v>
      </c>
      <c r="I26" s="252">
        <v>11.8</v>
      </c>
      <c r="J26" s="252">
        <v>14.6</v>
      </c>
      <c r="K26" s="252">
        <v>14.5</v>
      </c>
      <c r="L26" s="252">
        <v>15</v>
      </c>
      <c r="M26" s="252">
        <v>14.4</v>
      </c>
      <c r="N26" s="64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2">
        <v>12.6</v>
      </c>
      <c r="C27" s="252">
        <v>13.2</v>
      </c>
      <c r="D27" s="252">
        <v>15</v>
      </c>
      <c r="E27" s="252">
        <v>14</v>
      </c>
      <c r="F27" s="252">
        <v>14.4</v>
      </c>
      <c r="G27" s="252">
        <v>16.1</v>
      </c>
      <c r="H27" s="252">
        <v>15.2</v>
      </c>
      <c r="I27" s="252">
        <v>13.9</v>
      </c>
      <c r="J27" s="252">
        <v>14.5</v>
      </c>
      <c r="K27" s="252">
        <v>15.5</v>
      </c>
      <c r="L27" s="252">
        <v>14.8</v>
      </c>
      <c r="M27" s="252">
        <v>16</v>
      </c>
      <c r="N27" s="6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2">
        <v>13.2</v>
      </c>
      <c r="C28" s="252">
        <v>15.3</v>
      </c>
      <c r="D28" s="252">
        <v>16.6</v>
      </c>
      <c r="E28" s="252">
        <v>16.7</v>
      </c>
      <c r="F28" s="252">
        <v>16.6</v>
      </c>
      <c r="G28" s="252">
        <v>16.9</v>
      </c>
      <c r="H28" s="252">
        <v>18.2</v>
      </c>
      <c r="I28" s="252">
        <v>14.4</v>
      </c>
      <c r="J28" s="252">
        <v>15.8</v>
      </c>
      <c r="K28" s="252">
        <v>19.3</v>
      </c>
      <c r="L28" s="252">
        <v>19.5</v>
      </c>
      <c r="M28" s="252">
        <v>15.9</v>
      </c>
      <c r="N28" s="64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2">
        <v>15.2</v>
      </c>
      <c r="C29" s="252">
        <v>15.3</v>
      </c>
      <c r="D29" s="252">
        <v>16.6</v>
      </c>
      <c r="E29" s="252">
        <v>16.4</v>
      </c>
      <c r="F29" s="252">
        <v>14.4</v>
      </c>
      <c r="G29" s="252">
        <v>15.1</v>
      </c>
      <c r="H29" s="252">
        <v>15.1</v>
      </c>
      <c r="I29" s="252">
        <v>13.4</v>
      </c>
      <c r="J29" s="252">
        <v>20.8</v>
      </c>
      <c r="K29" s="252">
        <v>25.2</v>
      </c>
      <c r="L29" s="252">
        <v>24.7</v>
      </c>
      <c r="M29" s="252">
        <v>18.2</v>
      </c>
      <c r="N29" s="64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60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2">
        <v>18.8</v>
      </c>
      <c r="C54" s="252">
        <v>22.3</v>
      </c>
      <c r="D54" s="252">
        <v>21.9</v>
      </c>
      <c r="E54" s="252">
        <v>18.9</v>
      </c>
      <c r="F54" s="252">
        <v>20.2</v>
      </c>
      <c r="G54" s="252">
        <v>20.3</v>
      </c>
      <c r="H54" s="252">
        <v>20.1</v>
      </c>
      <c r="I54" s="252">
        <v>20</v>
      </c>
      <c r="J54" s="252">
        <v>19.9</v>
      </c>
      <c r="K54" s="252">
        <v>21.1</v>
      </c>
      <c r="L54" s="252">
        <v>21.7</v>
      </c>
      <c r="M54" s="252">
        <v>20.7</v>
      </c>
      <c r="N54" s="64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2">
        <v>20.8</v>
      </c>
      <c r="C55" s="252">
        <v>21</v>
      </c>
      <c r="D55" s="252">
        <v>20</v>
      </c>
      <c r="E55" s="252">
        <v>21.4</v>
      </c>
      <c r="F55" s="252">
        <v>22.3</v>
      </c>
      <c r="G55" s="252">
        <v>23</v>
      </c>
      <c r="H55" s="252">
        <v>21.7</v>
      </c>
      <c r="I55" s="252">
        <v>19.7</v>
      </c>
      <c r="J55" s="252">
        <v>20.4</v>
      </c>
      <c r="K55" s="252">
        <v>20.8</v>
      </c>
      <c r="L55" s="252">
        <v>21.3</v>
      </c>
      <c r="M55" s="252">
        <v>20.3</v>
      </c>
      <c r="N55" s="64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2">
        <v>21.1</v>
      </c>
      <c r="C56" s="252">
        <v>21.7</v>
      </c>
      <c r="D56" s="252">
        <v>20.3</v>
      </c>
      <c r="E56" s="252">
        <v>20.5</v>
      </c>
      <c r="F56" s="252">
        <v>21.1</v>
      </c>
      <c r="G56" s="252">
        <v>21.5</v>
      </c>
      <c r="H56" s="252">
        <v>21</v>
      </c>
      <c r="I56" s="252">
        <v>21</v>
      </c>
      <c r="J56" s="252">
        <v>20.9</v>
      </c>
      <c r="K56" s="252">
        <v>21.5</v>
      </c>
      <c r="L56" s="252">
        <v>21.2</v>
      </c>
      <c r="M56" s="252">
        <v>20.9</v>
      </c>
      <c r="N56" s="64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2">
        <v>21.6</v>
      </c>
      <c r="C57" s="252">
        <v>21.5</v>
      </c>
      <c r="D57" s="252">
        <v>20.6</v>
      </c>
      <c r="E57" s="252">
        <v>21.7</v>
      </c>
      <c r="F57" s="252">
        <v>21</v>
      </c>
      <c r="G57" s="252">
        <v>22</v>
      </c>
      <c r="H57" s="252">
        <v>23.4</v>
      </c>
      <c r="I57" s="252">
        <v>20.3</v>
      </c>
      <c r="J57" s="252">
        <v>20.6</v>
      </c>
      <c r="K57" s="252">
        <v>22.4</v>
      </c>
      <c r="L57" s="252">
        <v>23.8</v>
      </c>
      <c r="M57" s="252">
        <v>22.3</v>
      </c>
      <c r="N57" s="64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2">
        <v>22.9</v>
      </c>
      <c r="C58" s="252">
        <v>23.8</v>
      </c>
      <c r="D58" s="252">
        <v>24.6</v>
      </c>
      <c r="E58" s="252">
        <v>26.1</v>
      </c>
      <c r="F58" s="252">
        <v>26.8</v>
      </c>
      <c r="G58" s="252">
        <v>27.4</v>
      </c>
      <c r="H58" s="252">
        <v>26.2</v>
      </c>
      <c r="I58" s="252">
        <v>25.4</v>
      </c>
      <c r="J58" s="252">
        <v>27.1</v>
      </c>
      <c r="K58" s="252">
        <v>27.7</v>
      </c>
      <c r="L58" s="252">
        <v>28.5</v>
      </c>
      <c r="M58" s="252">
        <v>27.5</v>
      </c>
      <c r="N58" s="64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3">
        <v>48.8</v>
      </c>
      <c r="C84" s="243">
        <v>47.7</v>
      </c>
      <c r="D84" s="243">
        <v>54.8</v>
      </c>
      <c r="E84" s="243">
        <v>53.1</v>
      </c>
      <c r="F84" s="243">
        <v>54.2</v>
      </c>
      <c r="G84" s="243">
        <v>54.3</v>
      </c>
      <c r="H84" s="243">
        <v>58.7</v>
      </c>
      <c r="I84" s="243">
        <v>58.7</v>
      </c>
      <c r="J84" s="243">
        <v>58.7</v>
      </c>
      <c r="K84" s="243">
        <v>62.2</v>
      </c>
      <c r="L84" s="243">
        <v>65.3</v>
      </c>
      <c r="M84" s="243">
        <v>65.9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3">
        <v>58.2</v>
      </c>
      <c r="C85" s="243">
        <v>57.6</v>
      </c>
      <c r="D85" s="243">
        <v>69.8</v>
      </c>
      <c r="E85" s="243">
        <v>70.8</v>
      </c>
      <c r="F85" s="243">
        <v>60.1</v>
      </c>
      <c r="G85" s="243">
        <v>69.3</v>
      </c>
      <c r="H85" s="243">
        <v>67.3</v>
      </c>
      <c r="I85" s="243">
        <v>62</v>
      </c>
      <c r="J85" s="243">
        <v>70.9</v>
      </c>
      <c r="K85" s="243">
        <v>69.5</v>
      </c>
      <c r="L85" s="243">
        <v>70</v>
      </c>
      <c r="M85" s="243">
        <v>71.5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3">
        <v>58.9</v>
      </c>
      <c r="C86" s="243">
        <v>60.2</v>
      </c>
      <c r="D86" s="243">
        <v>74.4</v>
      </c>
      <c r="E86" s="243">
        <v>68.2</v>
      </c>
      <c r="F86" s="243">
        <v>67.6</v>
      </c>
      <c r="G86" s="243">
        <v>74.5</v>
      </c>
      <c r="H86" s="243">
        <v>73</v>
      </c>
      <c r="I86" s="243">
        <v>66.4</v>
      </c>
      <c r="J86" s="243">
        <v>69.5</v>
      </c>
      <c r="K86" s="243">
        <v>71.6</v>
      </c>
      <c r="L86" s="243">
        <v>69.7</v>
      </c>
      <c r="M86" s="243">
        <v>76.7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3">
        <v>60.5</v>
      </c>
      <c r="C87" s="243">
        <v>71.2</v>
      </c>
      <c r="D87" s="243">
        <v>80.9</v>
      </c>
      <c r="E87" s="243">
        <v>76.2</v>
      </c>
      <c r="F87" s="243">
        <v>79.7</v>
      </c>
      <c r="G87" s="243">
        <v>76.6</v>
      </c>
      <c r="H87" s="243">
        <v>77.5</v>
      </c>
      <c r="I87" s="243">
        <v>72.8</v>
      </c>
      <c r="J87" s="243">
        <v>76.1</v>
      </c>
      <c r="K87" s="243">
        <v>85.6</v>
      </c>
      <c r="L87" s="243">
        <v>81.3</v>
      </c>
      <c r="M87" s="243">
        <v>72.4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3">
        <v>66.1</v>
      </c>
      <c r="C88" s="243">
        <v>63.9</v>
      </c>
      <c r="D88" s="243">
        <v>66.9</v>
      </c>
      <c r="E88" s="243">
        <v>61.9</v>
      </c>
      <c r="F88" s="243">
        <v>53.1</v>
      </c>
      <c r="G88" s="243">
        <v>54.6</v>
      </c>
      <c r="H88" s="243">
        <v>58.5</v>
      </c>
      <c r="I88" s="243">
        <v>53.5</v>
      </c>
      <c r="J88" s="243">
        <v>75.9</v>
      </c>
      <c r="K88" s="243">
        <v>90.8</v>
      </c>
      <c r="L88" s="243">
        <v>86.5</v>
      </c>
      <c r="M88" s="243">
        <v>66.8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190</v>
      </c>
      <c r="F1" s="238"/>
      <c r="G1" s="238"/>
      <c r="H1" s="238"/>
    </row>
    <row r="2" ht="13.5">
      <c r="A2" s="441"/>
    </row>
    <row r="3" spans="1:3" ht="17.25">
      <c r="A3" s="441"/>
      <c r="C3" s="238"/>
    </row>
    <row r="4" spans="1:13" ht="17.25">
      <c r="A4" s="441"/>
      <c r="J4" s="238"/>
      <c r="K4" s="238"/>
      <c r="L4" s="238"/>
      <c r="M4" s="238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39" t="s">
        <v>136</v>
      </c>
      <c r="D35" s="239" t="s">
        <v>137</v>
      </c>
      <c r="E35" s="239" t="s">
        <v>138</v>
      </c>
      <c r="F35" s="239" t="s">
        <v>139</v>
      </c>
      <c r="G35" s="239" t="s">
        <v>192</v>
      </c>
      <c r="H35" s="239" t="s">
        <v>191</v>
      </c>
      <c r="I35" s="239" t="s">
        <v>140</v>
      </c>
      <c r="J35" s="239" t="s">
        <v>193</v>
      </c>
      <c r="K35" s="239" t="s">
        <v>144</v>
      </c>
      <c r="L35" s="239" t="s">
        <v>195</v>
      </c>
      <c r="M35" s="11" t="s">
        <v>234</v>
      </c>
      <c r="N35" s="63"/>
      <c r="O35" s="240"/>
    </row>
    <row r="36" spans="1:15" ht="25.5" customHeight="1">
      <c r="A36" s="441"/>
      <c r="B36" s="421" t="s">
        <v>227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116.1</v>
      </c>
      <c r="N36" s="1"/>
      <c r="O36" s="1"/>
    </row>
    <row r="37" spans="1:15" ht="25.5" customHeight="1">
      <c r="A37" s="441"/>
      <c r="B37" s="420" t="s">
        <v>228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214.4</v>
      </c>
      <c r="N37" s="1"/>
      <c r="O37" s="1"/>
    </row>
    <row r="38" spans="1:13" ht="24.75" customHeight="1">
      <c r="A38" s="441"/>
      <c r="B38" s="373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36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181355</v>
      </c>
      <c r="K2" s="7" t="s">
        <v>11</v>
      </c>
      <c r="L2" s="6">
        <f aca="true" t="shared" si="0" ref="L2:L7">SUM(J2)</f>
        <v>181355</v>
      </c>
      <c r="M2" s="6">
        <v>109109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225954</v>
      </c>
    </row>
    <row r="4" spans="10:13" ht="13.5">
      <c r="J4" s="6">
        <v>438789</v>
      </c>
      <c r="K4" s="5" t="s">
        <v>13</v>
      </c>
      <c r="L4" s="6">
        <f t="shared" si="0"/>
        <v>438789</v>
      </c>
      <c r="M4" s="6">
        <v>242274</v>
      </c>
    </row>
    <row r="5" spans="10:13" ht="13.5">
      <c r="J5" s="6">
        <v>96170</v>
      </c>
      <c r="K5" s="5" t="s">
        <v>14</v>
      </c>
      <c r="L5" s="6">
        <f t="shared" si="0"/>
        <v>96170</v>
      </c>
      <c r="M5" s="6">
        <v>59716</v>
      </c>
    </row>
    <row r="6" spans="10:13" ht="13.5">
      <c r="J6" s="6">
        <v>373384</v>
      </c>
      <c r="K6" s="5" t="s">
        <v>15</v>
      </c>
      <c r="L6" s="6">
        <f t="shared" si="0"/>
        <v>373384</v>
      </c>
      <c r="M6" s="6">
        <v>269091</v>
      </c>
    </row>
    <row r="7" spans="10:13" ht="13.5">
      <c r="J7" s="6">
        <v>688275</v>
      </c>
      <c r="K7" s="5" t="s">
        <v>16</v>
      </c>
      <c r="L7" s="6">
        <f t="shared" si="0"/>
        <v>688275</v>
      </c>
      <c r="M7" s="6">
        <v>431316</v>
      </c>
    </row>
    <row r="8" spans="10:13" ht="13.5">
      <c r="J8" s="6">
        <f>SUM(J2:J7)</f>
        <v>2144468</v>
      </c>
      <c r="K8" s="5" t="s">
        <v>9</v>
      </c>
      <c r="L8" s="67">
        <f>SUM(L2:L7)</f>
        <v>2144468</v>
      </c>
      <c r="M8" s="6">
        <f>SUM(M2:M7)</f>
        <v>1337460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109109</v>
      </c>
      <c r="M11" s="6">
        <f>SUM(N11-L11)</f>
        <v>72246</v>
      </c>
      <c r="N11" s="6">
        <f>SUM(L2)</f>
        <v>181355</v>
      </c>
    </row>
    <row r="12" spans="11:14" ht="13.5">
      <c r="K12" s="5" t="s">
        <v>12</v>
      </c>
      <c r="L12" s="6">
        <f t="shared" si="1"/>
        <v>225954</v>
      </c>
      <c r="M12" s="6">
        <f aca="true" t="shared" si="2" ref="M12:M17">SUM(N12-L12)</f>
        <v>140541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242274</v>
      </c>
      <c r="M13" s="6">
        <f t="shared" si="2"/>
        <v>196515</v>
      </c>
      <c r="N13" s="6">
        <f t="shared" si="3"/>
        <v>438789</v>
      </c>
    </row>
    <row r="14" spans="11:14" ht="13.5">
      <c r="K14" s="5" t="s">
        <v>14</v>
      </c>
      <c r="L14" s="6">
        <f t="shared" si="1"/>
        <v>59716</v>
      </c>
      <c r="M14" s="6">
        <f t="shared" si="2"/>
        <v>36454</v>
      </c>
      <c r="N14" s="6">
        <f t="shared" si="3"/>
        <v>96170</v>
      </c>
    </row>
    <row r="15" spans="11:14" ht="13.5">
      <c r="K15" s="5" t="s">
        <v>15</v>
      </c>
      <c r="L15" s="6">
        <f t="shared" si="1"/>
        <v>269091</v>
      </c>
      <c r="M15" s="6">
        <f t="shared" si="2"/>
        <v>104293</v>
      </c>
      <c r="N15" s="6">
        <f t="shared" si="3"/>
        <v>373384</v>
      </c>
    </row>
    <row r="16" spans="11:14" ht="13.5">
      <c r="K16" s="5" t="s">
        <v>16</v>
      </c>
      <c r="L16" s="6">
        <f t="shared" si="1"/>
        <v>431316</v>
      </c>
      <c r="M16" s="6">
        <f t="shared" si="2"/>
        <v>256959</v>
      </c>
      <c r="N16" s="6">
        <f t="shared" si="3"/>
        <v>688275</v>
      </c>
    </row>
    <row r="17" spans="11:14" ht="13.5">
      <c r="K17" s="5" t="s">
        <v>9</v>
      </c>
      <c r="L17" s="6">
        <f>SUM(L11:L16)</f>
        <v>1337460</v>
      </c>
      <c r="M17" s="6">
        <f t="shared" si="2"/>
        <v>807008</v>
      </c>
      <c r="N17" s="6">
        <f t="shared" si="3"/>
        <v>2144468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48" t="s">
        <v>17</v>
      </c>
      <c r="D56" s="449"/>
      <c r="E56" s="448" t="s">
        <v>65</v>
      </c>
      <c r="F56" s="449"/>
      <c r="G56" s="452" t="s">
        <v>64</v>
      </c>
      <c r="H56" s="448" t="s">
        <v>66</v>
      </c>
      <c r="I56" s="449"/>
    </row>
    <row r="57" spans="1:9" ht="14.25">
      <c r="A57" s="51" t="s">
        <v>71</v>
      </c>
      <c r="B57" s="52"/>
      <c r="C57" s="450"/>
      <c r="D57" s="451"/>
      <c r="E57" s="450"/>
      <c r="F57" s="451"/>
      <c r="G57" s="453"/>
      <c r="H57" s="450"/>
      <c r="I57" s="451"/>
    </row>
    <row r="58" spans="1:9" ht="19.5" customHeight="1">
      <c r="A58" s="56" t="s">
        <v>95</v>
      </c>
      <c r="B58" s="53"/>
      <c r="C58" s="456" t="s">
        <v>198</v>
      </c>
      <c r="D58" s="455"/>
      <c r="E58" s="457" t="s">
        <v>235</v>
      </c>
      <c r="F58" s="455"/>
      <c r="G58" s="125">
        <v>18.6</v>
      </c>
      <c r="H58" s="54"/>
      <c r="I58" s="55"/>
    </row>
    <row r="59" spans="1:9" ht="19.5" customHeight="1">
      <c r="A59" s="56" t="s">
        <v>67</v>
      </c>
      <c r="B59" s="53"/>
      <c r="C59" s="454" t="s">
        <v>69</v>
      </c>
      <c r="D59" s="455"/>
      <c r="E59" s="457" t="s">
        <v>236</v>
      </c>
      <c r="F59" s="455"/>
      <c r="G59" s="131">
        <v>44.3</v>
      </c>
      <c r="H59" s="54"/>
      <c r="I59" s="55"/>
    </row>
    <row r="60" spans="1:9" ht="19.5" customHeight="1">
      <c r="A60" s="56" t="s">
        <v>68</v>
      </c>
      <c r="B60" s="53"/>
      <c r="C60" s="457" t="s">
        <v>178</v>
      </c>
      <c r="D60" s="458"/>
      <c r="E60" s="454" t="s">
        <v>237</v>
      </c>
      <c r="F60" s="455"/>
      <c r="G60" s="125">
        <v>66.1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1"/>
    </row>
    <row r="3" spans="1:2" ht="9.75" customHeight="1">
      <c r="A3" s="36"/>
      <c r="B3" s="36"/>
    </row>
    <row r="4" spans="10:13" ht="9.75" customHeight="1">
      <c r="J4" s="238"/>
      <c r="K4" s="3"/>
      <c r="L4" s="3"/>
      <c r="M4" s="124"/>
    </row>
    <row r="20" ht="9.75" customHeight="1">
      <c r="AI20" s="242"/>
    </row>
    <row r="25" spans="1:35" s="242" customFormat="1" ht="9.75" customHeight="1">
      <c r="A25" s="243"/>
      <c r="B25" s="243" t="s">
        <v>124</v>
      </c>
      <c r="C25" s="243" t="s">
        <v>125</v>
      </c>
      <c r="D25" s="243" t="s">
        <v>126</v>
      </c>
      <c r="E25" s="243" t="s">
        <v>127</v>
      </c>
      <c r="F25" s="243" t="s">
        <v>128</v>
      </c>
      <c r="G25" s="243" t="s">
        <v>129</v>
      </c>
      <c r="H25" s="243" t="s">
        <v>130</v>
      </c>
      <c r="I25" s="243" t="s">
        <v>131</v>
      </c>
      <c r="J25" s="243" t="s">
        <v>132</v>
      </c>
      <c r="K25" s="243" t="s">
        <v>133</v>
      </c>
      <c r="L25" s="243" t="s">
        <v>134</v>
      </c>
      <c r="M25" s="243" t="s">
        <v>135</v>
      </c>
      <c r="AI25"/>
    </row>
    <row r="26" spans="1:13" ht="9.75" customHeight="1">
      <c r="A26" s="10" t="s">
        <v>210</v>
      </c>
      <c r="B26" s="243">
        <v>71.7</v>
      </c>
      <c r="C26" s="243">
        <v>74.6</v>
      </c>
      <c r="D26" s="243">
        <v>84.6</v>
      </c>
      <c r="E26" s="243">
        <v>88.4</v>
      </c>
      <c r="F26" s="243">
        <v>82.6</v>
      </c>
      <c r="G26" s="243">
        <v>87.5</v>
      </c>
      <c r="H26" s="243">
        <v>85.2</v>
      </c>
      <c r="I26" s="243">
        <v>81.2</v>
      </c>
      <c r="J26" s="243">
        <v>75.8</v>
      </c>
      <c r="K26" s="243">
        <v>81</v>
      </c>
      <c r="L26" s="243">
        <v>81.8</v>
      </c>
      <c r="M26" s="243">
        <v>78.8</v>
      </c>
    </row>
    <row r="27" spans="1:13" ht="9.75" customHeight="1">
      <c r="A27" s="10" t="s">
        <v>211</v>
      </c>
      <c r="B27" s="243">
        <v>70.4</v>
      </c>
      <c r="C27" s="243">
        <v>73.6</v>
      </c>
      <c r="D27" s="245">
        <v>80</v>
      </c>
      <c r="E27" s="243">
        <v>89.5</v>
      </c>
      <c r="F27" s="243">
        <v>86.8</v>
      </c>
      <c r="G27" s="243">
        <v>93.7</v>
      </c>
      <c r="H27" s="243">
        <v>87</v>
      </c>
      <c r="I27" s="243">
        <v>78.2</v>
      </c>
      <c r="J27" s="243">
        <v>80.5</v>
      </c>
      <c r="K27" s="243">
        <v>79.8</v>
      </c>
      <c r="L27" s="243">
        <v>78.1</v>
      </c>
      <c r="M27" s="243">
        <v>76.7</v>
      </c>
    </row>
    <row r="28" spans="1:13" ht="9.75" customHeight="1">
      <c r="A28" s="10" t="s">
        <v>212</v>
      </c>
      <c r="B28" s="243">
        <v>67.2</v>
      </c>
      <c r="C28" s="243">
        <v>70.1</v>
      </c>
      <c r="D28" s="245">
        <v>81.3</v>
      </c>
      <c r="E28" s="243">
        <v>80</v>
      </c>
      <c r="F28" s="243">
        <v>82.1</v>
      </c>
      <c r="G28" s="243">
        <v>84.3</v>
      </c>
      <c r="H28" s="243">
        <v>79.1</v>
      </c>
      <c r="I28" s="243">
        <v>76</v>
      </c>
      <c r="J28" s="243">
        <v>76.7</v>
      </c>
      <c r="K28" s="243">
        <v>77.5</v>
      </c>
      <c r="L28" s="243">
        <v>77.2</v>
      </c>
      <c r="M28" s="243">
        <v>74.1</v>
      </c>
    </row>
    <row r="29" spans="1:13" ht="9.75" customHeight="1">
      <c r="A29" s="10" t="s">
        <v>195</v>
      </c>
      <c r="B29" s="243">
        <v>70.3</v>
      </c>
      <c r="C29" s="243">
        <v>72.8</v>
      </c>
      <c r="D29" s="245">
        <v>83.8</v>
      </c>
      <c r="E29" s="243">
        <v>83.2</v>
      </c>
      <c r="F29" s="243">
        <v>86.4</v>
      </c>
      <c r="G29" s="243">
        <v>86.6</v>
      </c>
      <c r="H29" s="243">
        <v>84.3</v>
      </c>
      <c r="I29" s="243">
        <v>74.5</v>
      </c>
      <c r="J29" s="243">
        <v>75.1</v>
      </c>
      <c r="K29" s="243">
        <v>83.3</v>
      </c>
      <c r="L29" s="243">
        <v>83.1</v>
      </c>
      <c r="M29" s="245">
        <v>77</v>
      </c>
    </row>
    <row r="30" spans="1:13" ht="9.75" customHeight="1">
      <c r="A30" s="10" t="s">
        <v>209</v>
      </c>
      <c r="B30" s="243">
        <v>69.3</v>
      </c>
      <c r="C30" s="243">
        <v>74.9</v>
      </c>
      <c r="D30" s="245">
        <v>78.8</v>
      </c>
      <c r="E30" s="243">
        <v>86.8</v>
      </c>
      <c r="F30" s="243">
        <v>79.3</v>
      </c>
      <c r="G30" s="243">
        <v>81.6</v>
      </c>
      <c r="H30" s="243">
        <v>86.9</v>
      </c>
      <c r="I30" s="243">
        <v>72.6</v>
      </c>
      <c r="J30" s="243">
        <v>82.8</v>
      </c>
      <c r="K30" s="243">
        <v>88.5</v>
      </c>
      <c r="L30" s="243">
        <v>79.9</v>
      </c>
      <c r="M30" s="245">
        <v>75.4</v>
      </c>
    </row>
    <row r="31" spans="2:13" s="1" customFormat="1" ht="9.75" customHeight="1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3"/>
      <c r="B55" s="243" t="s">
        <v>124</v>
      </c>
      <c r="C55" s="243" t="s">
        <v>125</v>
      </c>
      <c r="D55" s="243" t="s">
        <v>126</v>
      </c>
      <c r="E55" s="243" t="s">
        <v>127</v>
      </c>
      <c r="F55" s="243" t="s">
        <v>128</v>
      </c>
      <c r="G55" s="243" t="s">
        <v>129</v>
      </c>
      <c r="H55" s="243" t="s">
        <v>130</v>
      </c>
      <c r="I55" s="243" t="s">
        <v>131</v>
      </c>
      <c r="J55" s="243" t="s">
        <v>132</v>
      </c>
      <c r="K55" s="243" t="s">
        <v>133</v>
      </c>
      <c r="L55" s="243" t="s">
        <v>134</v>
      </c>
      <c r="M55" s="243" t="s">
        <v>135</v>
      </c>
    </row>
    <row r="56" spans="1:13" ht="9.75" customHeight="1">
      <c r="A56" s="10" t="s">
        <v>210</v>
      </c>
      <c r="B56" s="243">
        <v>113</v>
      </c>
      <c r="C56" s="243">
        <v>114.1</v>
      </c>
      <c r="D56" s="243">
        <v>112.6</v>
      </c>
      <c r="E56" s="243">
        <v>114.8</v>
      </c>
      <c r="F56" s="243">
        <v>115.7</v>
      </c>
      <c r="G56" s="243">
        <v>116.8</v>
      </c>
      <c r="H56" s="243">
        <v>110.8</v>
      </c>
      <c r="I56" s="243">
        <v>114.7</v>
      </c>
      <c r="J56" s="244">
        <v>110.5</v>
      </c>
      <c r="K56" s="243">
        <v>115.6</v>
      </c>
      <c r="L56" s="243">
        <v>117.5</v>
      </c>
      <c r="M56" s="243">
        <v>113.2</v>
      </c>
    </row>
    <row r="57" spans="1:13" ht="9.75" customHeight="1">
      <c r="A57" s="10" t="s">
        <v>211</v>
      </c>
      <c r="B57" s="243">
        <v>115.3</v>
      </c>
      <c r="C57" s="243">
        <v>117.2</v>
      </c>
      <c r="D57" s="243">
        <v>111.2</v>
      </c>
      <c r="E57" s="243">
        <v>115.9</v>
      </c>
      <c r="F57" s="243">
        <v>120.8</v>
      </c>
      <c r="G57" s="243">
        <v>121</v>
      </c>
      <c r="H57" s="243">
        <v>116.7</v>
      </c>
      <c r="I57" s="243">
        <v>113.9</v>
      </c>
      <c r="J57" s="244">
        <v>113.5</v>
      </c>
      <c r="K57" s="243">
        <v>114.8</v>
      </c>
      <c r="L57" s="243">
        <v>112</v>
      </c>
      <c r="M57" s="243">
        <v>108.4</v>
      </c>
    </row>
    <row r="58" spans="1:13" ht="9.75" customHeight="1">
      <c r="A58" s="10" t="s">
        <v>212</v>
      </c>
      <c r="B58" s="243">
        <v>109.8</v>
      </c>
      <c r="C58" s="243">
        <v>110.7</v>
      </c>
      <c r="D58" s="243">
        <v>109.8</v>
      </c>
      <c r="E58" s="243">
        <v>109.2</v>
      </c>
      <c r="F58" s="243">
        <v>114.7</v>
      </c>
      <c r="G58" s="243">
        <v>114.5</v>
      </c>
      <c r="H58" s="243">
        <v>110.4</v>
      </c>
      <c r="I58" s="243">
        <v>109.7</v>
      </c>
      <c r="J58" s="244">
        <v>109.6</v>
      </c>
      <c r="K58" s="243">
        <v>110.3</v>
      </c>
      <c r="L58" s="243">
        <v>108.6</v>
      </c>
      <c r="M58" s="243">
        <v>103.4</v>
      </c>
    </row>
    <row r="59" spans="1:13" ht="10.5" customHeight="1">
      <c r="A59" s="10" t="s">
        <v>195</v>
      </c>
      <c r="B59" s="243">
        <v>108.7</v>
      </c>
      <c r="C59" s="243">
        <v>110.2</v>
      </c>
      <c r="D59" s="243">
        <v>109.7</v>
      </c>
      <c r="E59" s="243">
        <v>110.8</v>
      </c>
      <c r="F59" s="243">
        <v>112.8</v>
      </c>
      <c r="G59" s="243">
        <v>114.4</v>
      </c>
      <c r="H59" s="243">
        <v>115.4</v>
      </c>
      <c r="I59" s="243">
        <v>108.5</v>
      </c>
      <c r="J59" s="244">
        <v>106.7</v>
      </c>
      <c r="K59" s="243">
        <v>109.6</v>
      </c>
      <c r="L59" s="243">
        <v>112.1</v>
      </c>
      <c r="M59" s="243">
        <v>108.8</v>
      </c>
    </row>
    <row r="60" spans="1:13" ht="10.5" customHeight="1">
      <c r="A60" s="10" t="s">
        <v>209</v>
      </c>
      <c r="B60" s="243">
        <v>110.6</v>
      </c>
      <c r="C60" s="243">
        <v>110.5</v>
      </c>
      <c r="D60" s="243">
        <v>109.7</v>
      </c>
      <c r="E60" s="243">
        <v>114.3</v>
      </c>
      <c r="F60" s="243">
        <v>117.7</v>
      </c>
      <c r="G60" s="243">
        <v>119.6</v>
      </c>
      <c r="H60" s="243">
        <v>118</v>
      </c>
      <c r="I60" s="243">
        <v>116.5</v>
      </c>
      <c r="J60" s="244">
        <v>118</v>
      </c>
      <c r="K60" s="243">
        <v>120</v>
      </c>
      <c r="L60" s="243">
        <v>120.3</v>
      </c>
      <c r="M60" s="243">
        <v>118</v>
      </c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3"/>
      <c r="B85" s="243" t="s">
        <v>124</v>
      </c>
      <c r="C85" s="243" t="s">
        <v>125</v>
      </c>
      <c r="D85" s="243" t="s">
        <v>126</v>
      </c>
      <c r="E85" s="243" t="s">
        <v>127</v>
      </c>
      <c r="F85" s="243" t="s">
        <v>128</v>
      </c>
      <c r="G85" s="243" t="s">
        <v>129</v>
      </c>
      <c r="H85" s="243" t="s">
        <v>130</v>
      </c>
      <c r="I85" s="243" t="s">
        <v>131</v>
      </c>
      <c r="J85" s="243" t="s">
        <v>132</v>
      </c>
      <c r="K85" s="243" t="s">
        <v>133</v>
      </c>
      <c r="L85" s="243" t="s">
        <v>134</v>
      </c>
      <c r="M85" s="243" t="s">
        <v>135</v>
      </c>
    </row>
    <row r="86" spans="1:25" ht="9.75" customHeight="1">
      <c r="A86" s="10" t="s">
        <v>210</v>
      </c>
      <c r="B86" s="243">
        <v>62.6</v>
      </c>
      <c r="C86" s="243">
        <v>65.3</v>
      </c>
      <c r="D86" s="243">
        <v>75.3</v>
      </c>
      <c r="E86" s="243">
        <v>76.8</v>
      </c>
      <c r="F86" s="243">
        <v>71.3</v>
      </c>
      <c r="G86" s="243">
        <v>74.7</v>
      </c>
      <c r="H86" s="243">
        <v>77.6</v>
      </c>
      <c r="I86" s="243">
        <v>70.3</v>
      </c>
      <c r="J86" s="244">
        <v>69.2</v>
      </c>
      <c r="K86" s="243">
        <v>69.4</v>
      </c>
      <c r="L86" s="243">
        <v>69.3</v>
      </c>
      <c r="M86" s="243">
        <v>70.2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8"/>
    </row>
    <row r="87" spans="1:25" ht="9.75" customHeight="1">
      <c r="A87" s="10" t="s">
        <v>211</v>
      </c>
      <c r="B87" s="243">
        <v>60.7</v>
      </c>
      <c r="C87" s="243">
        <v>62.5</v>
      </c>
      <c r="D87" s="243">
        <v>72.7</v>
      </c>
      <c r="E87" s="243">
        <v>76.8</v>
      </c>
      <c r="F87" s="243">
        <v>71.3</v>
      </c>
      <c r="G87" s="243">
        <v>77.4</v>
      </c>
      <c r="H87" s="243">
        <v>75</v>
      </c>
      <c r="I87" s="243">
        <v>69</v>
      </c>
      <c r="J87" s="244">
        <v>71</v>
      </c>
      <c r="K87" s="243">
        <v>69.4</v>
      </c>
      <c r="L87" s="243">
        <v>70.2</v>
      </c>
      <c r="M87" s="243">
        <v>71.2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48"/>
    </row>
    <row r="88" spans="1:25" ht="9.75" customHeight="1">
      <c r="A88" s="10" t="s">
        <v>212</v>
      </c>
      <c r="B88" s="243">
        <v>61</v>
      </c>
      <c r="C88" s="243">
        <v>63.2</v>
      </c>
      <c r="D88" s="243">
        <v>74.1</v>
      </c>
      <c r="E88" s="243">
        <v>73.3</v>
      </c>
      <c r="F88" s="243">
        <v>70.9</v>
      </c>
      <c r="G88" s="243">
        <v>73.6</v>
      </c>
      <c r="H88" s="243">
        <v>72.2</v>
      </c>
      <c r="I88" s="243">
        <v>69.3</v>
      </c>
      <c r="J88" s="244">
        <v>70</v>
      </c>
      <c r="K88" s="243">
        <v>70.2</v>
      </c>
      <c r="L88" s="243">
        <v>71.3</v>
      </c>
      <c r="M88" s="243">
        <v>72.3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195</v>
      </c>
      <c r="B89" s="243">
        <v>63.8</v>
      </c>
      <c r="C89" s="243">
        <v>65.8</v>
      </c>
      <c r="D89" s="243">
        <v>76.4</v>
      </c>
      <c r="E89" s="243">
        <v>74.9</v>
      </c>
      <c r="F89" s="243">
        <v>76.4</v>
      </c>
      <c r="G89" s="243">
        <v>75.5</v>
      </c>
      <c r="H89" s="243">
        <v>72.9</v>
      </c>
      <c r="I89" s="243">
        <v>69.7</v>
      </c>
      <c r="J89" s="244">
        <v>70.6</v>
      </c>
      <c r="K89" s="243">
        <v>75.7</v>
      </c>
      <c r="L89" s="243">
        <v>73.9</v>
      </c>
      <c r="M89" s="243">
        <v>71.2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209</v>
      </c>
      <c r="B90" s="243">
        <v>62.4</v>
      </c>
      <c r="C90" s="243">
        <v>67.8</v>
      </c>
      <c r="D90" s="243">
        <v>71.9</v>
      </c>
      <c r="E90" s="243">
        <v>75.5</v>
      </c>
      <c r="F90" s="243">
        <v>66.9</v>
      </c>
      <c r="G90" s="243">
        <v>68</v>
      </c>
      <c r="H90" s="243">
        <v>73.8</v>
      </c>
      <c r="I90" s="243">
        <v>62.6</v>
      </c>
      <c r="J90" s="244">
        <v>70</v>
      </c>
      <c r="K90" s="243">
        <v>73.5</v>
      </c>
      <c r="L90" s="243">
        <v>66.4</v>
      </c>
      <c r="M90" s="243">
        <v>64.2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7"/>
      <c r="L91" s="249"/>
      <c r="M91" s="24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238</v>
      </c>
      <c r="B1" s="459"/>
      <c r="C1" s="459"/>
      <c r="D1" s="459"/>
      <c r="E1" s="459"/>
      <c r="F1" s="459"/>
      <c r="G1" s="459"/>
      <c r="M1" s="20"/>
      <c r="N1" t="s">
        <v>209</v>
      </c>
      <c r="O1" s="168"/>
      <c r="P1" s="65"/>
      <c r="Q1" s="171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9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6" t="s">
        <v>43</v>
      </c>
      <c r="J3" s="17">
        <v>116049</v>
      </c>
      <c r="K3" s="426">
        <v>1</v>
      </c>
      <c r="L3" s="5">
        <f>SUM(H3)</f>
        <v>26</v>
      </c>
      <c r="M3" s="326" t="s">
        <v>43</v>
      </c>
      <c r="N3" s="17">
        <f>SUM(J3)</f>
        <v>116049</v>
      </c>
      <c r="O3" s="5">
        <f>SUM(H3)</f>
        <v>26</v>
      </c>
      <c r="P3" s="326" t="s">
        <v>43</v>
      </c>
      <c r="Q3" s="429">
        <v>160349</v>
      </c>
    </row>
    <row r="4" spans="8:17" ht="13.5" customHeight="1">
      <c r="H4" s="5">
        <v>33</v>
      </c>
      <c r="I4" s="326" t="s">
        <v>0</v>
      </c>
      <c r="J4" s="226">
        <v>100561</v>
      </c>
      <c r="K4" s="426">
        <v>2</v>
      </c>
      <c r="L4" s="5">
        <f aca="true" t="shared" si="0" ref="L4:L12">SUM(H4)</f>
        <v>33</v>
      </c>
      <c r="M4" s="326" t="s">
        <v>0</v>
      </c>
      <c r="N4" s="17">
        <f aca="true" t="shared" si="1" ref="N4:N13">SUM(J4)</f>
        <v>100561</v>
      </c>
      <c r="O4" s="5">
        <f aca="true" t="shared" si="2" ref="O4:O12">SUM(H4)</f>
        <v>33</v>
      </c>
      <c r="P4" s="326" t="s">
        <v>34</v>
      </c>
      <c r="Q4" s="135">
        <v>110935</v>
      </c>
    </row>
    <row r="5" spans="8:19" ht="13.5" customHeight="1">
      <c r="H5" s="5">
        <v>16</v>
      </c>
      <c r="I5" s="326" t="s">
        <v>3</v>
      </c>
      <c r="J5" s="17">
        <v>89651</v>
      </c>
      <c r="K5" s="426">
        <v>3</v>
      </c>
      <c r="L5" s="5">
        <f t="shared" si="0"/>
        <v>16</v>
      </c>
      <c r="M5" s="326" t="s">
        <v>3</v>
      </c>
      <c r="N5" s="17">
        <f t="shared" si="1"/>
        <v>89651</v>
      </c>
      <c r="O5" s="5">
        <f t="shared" si="2"/>
        <v>16</v>
      </c>
      <c r="P5" s="326" t="s">
        <v>0</v>
      </c>
      <c r="Q5" s="135">
        <v>100338</v>
      </c>
      <c r="S5" s="65"/>
    </row>
    <row r="6" spans="8:17" ht="13.5" customHeight="1">
      <c r="H6" s="5">
        <v>17</v>
      </c>
      <c r="I6" s="326" t="s">
        <v>34</v>
      </c>
      <c r="J6" s="17">
        <v>55206</v>
      </c>
      <c r="K6" s="426">
        <v>4</v>
      </c>
      <c r="L6" s="5">
        <f t="shared" si="0"/>
        <v>17</v>
      </c>
      <c r="M6" s="326" t="s">
        <v>34</v>
      </c>
      <c r="N6" s="17">
        <f t="shared" si="1"/>
        <v>55206</v>
      </c>
      <c r="O6" s="5">
        <f t="shared" si="2"/>
        <v>17</v>
      </c>
      <c r="P6" s="326" t="s">
        <v>3</v>
      </c>
      <c r="Q6" s="135">
        <v>29500</v>
      </c>
    </row>
    <row r="7" spans="8:17" ht="13.5" customHeight="1">
      <c r="H7" s="5">
        <v>34</v>
      </c>
      <c r="I7" s="326" t="s">
        <v>1</v>
      </c>
      <c r="J7" s="17">
        <v>52262</v>
      </c>
      <c r="K7" s="426">
        <v>5</v>
      </c>
      <c r="L7" s="5">
        <f t="shared" si="0"/>
        <v>34</v>
      </c>
      <c r="M7" s="326" t="s">
        <v>1</v>
      </c>
      <c r="N7" s="17">
        <f t="shared" si="1"/>
        <v>52262</v>
      </c>
      <c r="O7" s="5">
        <f t="shared" si="2"/>
        <v>34</v>
      </c>
      <c r="P7" s="326" t="s">
        <v>1</v>
      </c>
      <c r="Q7" s="135">
        <v>48620</v>
      </c>
    </row>
    <row r="8" spans="8:17" ht="13.5" customHeight="1">
      <c r="H8" s="128">
        <v>40</v>
      </c>
      <c r="I8" s="327" t="s">
        <v>167</v>
      </c>
      <c r="J8" s="226">
        <v>46069</v>
      </c>
      <c r="K8" s="426">
        <v>6</v>
      </c>
      <c r="L8" s="5">
        <f t="shared" si="0"/>
        <v>40</v>
      </c>
      <c r="M8" s="327" t="s">
        <v>167</v>
      </c>
      <c r="N8" s="17">
        <f t="shared" si="1"/>
        <v>46069</v>
      </c>
      <c r="O8" s="5">
        <f t="shared" si="2"/>
        <v>40</v>
      </c>
      <c r="P8" s="326" t="s">
        <v>5</v>
      </c>
      <c r="Q8" s="135">
        <v>40292</v>
      </c>
    </row>
    <row r="9" spans="8:17" ht="13.5" customHeight="1">
      <c r="H9" s="5">
        <v>36</v>
      </c>
      <c r="I9" s="326" t="s">
        <v>5</v>
      </c>
      <c r="J9" s="17">
        <v>40646</v>
      </c>
      <c r="K9" s="426">
        <v>7</v>
      </c>
      <c r="L9" s="5">
        <f t="shared" si="0"/>
        <v>36</v>
      </c>
      <c r="M9" s="326" t="s">
        <v>5</v>
      </c>
      <c r="N9" s="17">
        <f t="shared" si="1"/>
        <v>40646</v>
      </c>
      <c r="O9" s="5">
        <f t="shared" si="2"/>
        <v>36</v>
      </c>
      <c r="P9" s="327" t="s">
        <v>167</v>
      </c>
      <c r="Q9" s="135">
        <v>35465</v>
      </c>
    </row>
    <row r="10" spans="8:17" ht="13.5" customHeight="1">
      <c r="H10" s="5">
        <v>13</v>
      </c>
      <c r="I10" s="326" t="s">
        <v>7</v>
      </c>
      <c r="J10" s="17">
        <v>40401</v>
      </c>
      <c r="K10" s="426">
        <v>8</v>
      </c>
      <c r="L10" s="5">
        <f t="shared" si="0"/>
        <v>13</v>
      </c>
      <c r="M10" s="326" t="s">
        <v>7</v>
      </c>
      <c r="N10" s="17">
        <f t="shared" si="1"/>
        <v>40401</v>
      </c>
      <c r="O10" s="5">
        <f t="shared" si="2"/>
        <v>13</v>
      </c>
      <c r="P10" s="326" t="s">
        <v>7</v>
      </c>
      <c r="Q10" s="135">
        <v>38444</v>
      </c>
    </row>
    <row r="11" spans="8:17" ht="13.5" customHeight="1">
      <c r="H11" s="5">
        <v>3</v>
      </c>
      <c r="I11" s="326" t="s">
        <v>22</v>
      </c>
      <c r="J11" s="17">
        <v>33420</v>
      </c>
      <c r="K11" s="426">
        <v>9</v>
      </c>
      <c r="L11" s="5">
        <f t="shared" si="0"/>
        <v>3</v>
      </c>
      <c r="M11" s="326" t="s">
        <v>22</v>
      </c>
      <c r="N11" s="17">
        <f t="shared" si="1"/>
        <v>33420</v>
      </c>
      <c r="O11" s="5">
        <f t="shared" si="2"/>
        <v>3</v>
      </c>
      <c r="P11" s="326" t="s">
        <v>52</v>
      </c>
      <c r="Q11" s="135">
        <v>26338</v>
      </c>
    </row>
    <row r="12" spans="8:17" ht="13.5" customHeight="1" thickBot="1">
      <c r="H12" s="378">
        <v>38</v>
      </c>
      <c r="I12" s="331" t="s">
        <v>52</v>
      </c>
      <c r="J12" s="435">
        <v>33025</v>
      </c>
      <c r="K12" s="425">
        <v>10</v>
      </c>
      <c r="L12" s="5">
        <f t="shared" si="0"/>
        <v>38</v>
      </c>
      <c r="M12" s="331" t="s">
        <v>52</v>
      </c>
      <c r="N12" s="17">
        <f t="shared" si="1"/>
        <v>33025</v>
      </c>
      <c r="O12" s="5">
        <f t="shared" si="2"/>
        <v>38</v>
      </c>
      <c r="P12" s="331" t="s">
        <v>114</v>
      </c>
      <c r="Q12" s="135">
        <v>24003</v>
      </c>
    </row>
    <row r="13" spans="8:17" ht="13.5" customHeight="1">
      <c r="H13" s="374">
        <v>31</v>
      </c>
      <c r="I13" s="376" t="s">
        <v>114</v>
      </c>
      <c r="J13" s="377">
        <v>25889</v>
      </c>
      <c r="K13" s="158"/>
      <c r="L13" s="122"/>
      <c r="M13" s="122"/>
      <c r="N13" s="159">
        <f t="shared" si="1"/>
        <v>25889</v>
      </c>
      <c r="O13" s="1"/>
      <c r="P13" s="235" t="s">
        <v>112</v>
      </c>
      <c r="Q13" s="135">
        <v>770053</v>
      </c>
    </row>
    <row r="14" spans="2:15" ht="13.5" customHeight="1">
      <c r="B14" s="24"/>
      <c r="H14" s="5">
        <v>25</v>
      </c>
      <c r="I14" s="326" t="s">
        <v>42</v>
      </c>
      <c r="J14" s="17">
        <v>22215</v>
      </c>
      <c r="K14" s="158"/>
      <c r="L14" s="31"/>
      <c r="N14" t="s">
        <v>89</v>
      </c>
      <c r="O14"/>
    </row>
    <row r="15" spans="8:17" ht="13.5" customHeight="1">
      <c r="H15" s="5">
        <v>24</v>
      </c>
      <c r="I15" s="326" t="s">
        <v>41</v>
      </c>
      <c r="J15" s="17">
        <v>21822</v>
      </c>
      <c r="K15" s="158"/>
      <c r="L15" s="31"/>
      <c r="M15" s="1" t="s">
        <v>213</v>
      </c>
      <c r="N15" s="19"/>
      <c r="O15"/>
      <c r="P15" t="s">
        <v>214</v>
      </c>
      <c r="Q15" s="133" t="s">
        <v>93</v>
      </c>
    </row>
    <row r="16" spans="2:18" ht="13.5" customHeight="1">
      <c r="B16" s="1"/>
      <c r="C16" s="19"/>
      <c r="D16" s="1"/>
      <c r="E16" s="22"/>
      <c r="F16" s="1"/>
      <c r="H16" s="5">
        <v>37</v>
      </c>
      <c r="I16" s="326" t="s">
        <v>51</v>
      </c>
      <c r="J16" s="17">
        <v>12338</v>
      </c>
      <c r="K16" s="158"/>
      <c r="L16" s="5">
        <f>SUM(L3)</f>
        <v>26</v>
      </c>
      <c r="M16" s="17">
        <f>SUM(N3)</f>
        <v>116049</v>
      </c>
      <c r="N16" s="326" t="s">
        <v>43</v>
      </c>
      <c r="O16" s="5">
        <f>SUM(O3)</f>
        <v>26</v>
      </c>
      <c r="P16" s="17">
        <f>SUM(M16)</f>
        <v>116049</v>
      </c>
      <c r="Q16" s="134">
        <v>128630</v>
      </c>
      <c r="R16" s="123"/>
    </row>
    <row r="17" spans="2:19" ht="13.5" customHeight="1">
      <c r="B17" s="1"/>
      <c r="C17" s="19"/>
      <c r="D17" s="1"/>
      <c r="E17" s="22"/>
      <c r="F17" s="1"/>
      <c r="H17" s="5">
        <v>14</v>
      </c>
      <c r="I17" s="326" t="s">
        <v>32</v>
      </c>
      <c r="J17" s="17">
        <v>12118</v>
      </c>
      <c r="K17" s="158"/>
      <c r="L17" s="5">
        <f aca="true" t="shared" si="3" ref="L17:L25">SUM(L4)</f>
        <v>33</v>
      </c>
      <c r="M17" s="17">
        <f aca="true" t="shared" si="4" ref="M17:M25">SUM(N4)</f>
        <v>100561</v>
      </c>
      <c r="N17" s="326" t="s">
        <v>0</v>
      </c>
      <c r="O17" s="5">
        <f aca="true" t="shared" si="5" ref="O17:O25">SUM(O4)</f>
        <v>33</v>
      </c>
      <c r="P17" s="17">
        <f aca="true" t="shared" si="6" ref="P17:P25">SUM(M17)</f>
        <v>100561</v>
      </c>
      <c r="Q17" s="134">
        <v>108256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5">
        <v>35</v>
      </c>
      <c r="I18" s="326" t="s">
        <v>50</v>
      </c>
      <c r="J18" s="17">
        <v>7105</v>
      </c>
      <c r="K18" s="158"/>
      <c r="L18" s="5">
        <f t="shared" si="3"/>
        <v>16</v>
      </c>
      <c r="M18" s="17">
        <f t="shared" si="4"/>
        <v>89651</v>
      </c>
      <c r="N18" s="326" t="s">
        <v>3</v>
      </c>
      <c r="O18" s="5">
        <f t="shared" si="5"/>
        <v>16</v>
      </c>
      <c r="P18" s="17">
        <f t="shared" si="6"/>
        <v>89651</v>
      </c>
      <c r="Q18" s="134">
        <v>95892</v>
      </c>
      <c r="R18" s="123"/>
      <c r="S18" s="178"/>
    </row>
    <row r="19" spans="2:19" ht="13.5" customHeight="1">
      <c r="B19" s="1"/>
      <c r="C19" s="19"/>
      <c r="D19" s="1"/>
      <c r="E19" s="22"/>
      <c r="F19" s="1"/>
      <c r="G19" s="1"/>
      <c r="H19" s="5">
        <v>2</v>
      </c>
      <c r="I19" s="326" t="s">
        <v>6</v>
      </c>
      <c r="J19" s="17">
        <v>6822</v>
      </c>
      <c r="L19" s="5">
        <f t="shared" si="3"/>
        <v>17</v>
      </c>
      <c r="M19" s="17">
        <f t="shared" si="4"/>
        <v>55206</v>
      </c>
      <c r="N19" s="326" t="s">
        <v>34</v>
      </c>
      <c r="O19" s="5">
        <f t="shared" si="5"/>
        <v>17</v>
      </c>
      <c r="P19" s="17">
        <f t="shared" si="6"/>
        <v>55206</v>
      </c>
      <c r="Q19" s="134">
        <v>115286</v>
      </c>
      <c r="R19" s="123"/>
      <c r="S19" s="203"/>
    </row>
    <row r="20" spans="2:19" ht="13.5" customHeight="1">
      <c r="B20" s="23"/>
      <c r="C20" s="19"/>
      <c r="D20" s="1"/>
      <c r="E20" s="22"/>
      <c r="F20" s="1"/>
      <c r="H20" s="5">
        <v>9</v>
      </c>
      <c r="I20" s="326" t="s">
        <v>28</v>
      </c>
      <c r="J20" s="17">
        <v>5147</v>
      </c>
      <c r="L20" s="5">
        <f t="shared" si="3"/>
        <v>34</v>
      </c>
      <c r="M20" s="17">
        <f t="shared" si="4"/>
        <v>52262</v>
      </c>
      <c r="N20" s="326" t="s">
        <v>1</v>
      </c>
      <c r="O20" s="5">
        <f t="shared" si="5"/>
        <v>34</v>
      </c>
      <c r="P20" s="17">
        <f t="shared" si="6"/>
        <v>52262</v>
      </c>
      <c r="Q20" s="134">
        <v>42254</v>
      </c>
      <c r="R20" s="123"/>
      <c r="S20" s="203"/>
    </row>
    <row r="21" spans="2:19" ht="13.5" customHeight="1">
      <c r="B21" s="23"/>
      <c r="C21" s="19"/>
      <c r="D21" s="1"/>
      <c r="E21" s="22"/>
      <c r="F21" s="1"/>
      <c r="H21" s="5">
        <v>22</v>
      </c>
      <c r="I21" s="326" t="s">
        <v>39</v>
      </c>
      <c r="J21" s="17">
        <v>3939</v>
      </c>
      <c r="L21" s="5">
        <f t="shared" si="3"/>
        <v>40</v>
      </c>
      <c r="M21" s="17">
        <f t="shared" si="4"/>
        <v>46069</v>
      </c>
      <c r="N21" s="327" t="s">
        <v>167</v>
      </c>
      <c r="O21" s="5">
        <f t="shared" si="5"/>
        <v>40</v>
      </c>
      <c r="P21" s="17">
        <f t="shared" si="6"/>
        <v>46069</v>
      </c>
      <c r="Q21" s="134">
        <v>36609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5">
        <v>30</v>
      </c>
      <c r="I22" s="326" t="s">
        <v>47</v>
      </c>
      <c r="J22" s="17">
        <v>3775</v>
      </c>
      <c r="K22" s="19"/>
      <c r="L22" s="5">
        <f t="shared" si="3"/>
        <v>36</v>
      </c>
      <c r="M22" s="17">
        <f t="shared" si="4"/>
        <v>40646</v>
      </c>
      <c r="N22" s="326" t="s">
        <v>5</v>
      </c>
      <c r="O22" s="5">
        <f t="shared" si="5"/>
        <v>36</v>
      </c>
      <c r="P22" s="17">
        <f t="shared" si="6"/>
        <v>40646</v>
      </c>
      <c r="Q22" s="134">
        <v>37242</v>
      </c>
      <c r="R22" s="123"/>
    </row>
    <row r="23" spans="2:19" ht="13.5" customHeight="1">
      <c r="B23" s="23"/>
      <c r="C23" s="19"/>
      <c r="D23" s="1"/>
      <c r="E23" s="22"/>
      <c r="F23" s="1"/>
      <c r="H23" s="5">
        <v>39</v>
      </c>
      <c r="I23" s="326" t="s">
        <v>53</v>
      </c>
      <c r="J23" s="17">
        <v>3697</v>
      </c>
      <c r="K23" s="19"/>
      <c r="L23" s="5">
        <f t="shared" si="3"/>
        <v>13</v>
      </c>
      <c r="M23" s="17">
        <f t="shared" si="4"/>
        <v>40401</v>
      </c>
      <c r="N23" s="326" t="s">
        <v>7</v>
      </c>
      <c r="O23" s="5">
        <f t="shared" si="5"/>
        <v>13</v>
      </c>
      <c r="P23" s="17">
        <f t="shared" si="6"/>
        <v>40401</v>
      </c>
      <c r="Q23" s="134">
        <v>35018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5">
        <v>15</v>
      </c>
      <c r="I24" s="326" t="s">
        <v>33</v>
      </c>
      <c r="J24" s="17">
        <v>3522</v>
      </c>
      <c r="K24" s="19"/>
      <c r="L24" s="5">
        <f t="shared" si="3"/>
        <v>3</v>
      </c>
      <c r="M24" s="17">
        <f t="shared" si="4"/>
        <v>33420</v>
      </c>
      <c r="N24" s="326" t="s">
        <v>22</v>
      </c>
      <c r="O24" s="5">
        <f t="shared" si="5"/>
        <v>3</v>
      </c>
      <c r="P24" s="17">
        <f t="shared" si="6"/>
        <v>33420</v>
      </c>
      <c r="Q24" s="134">
        <v>20068</v>
      </c>
      <c r="R24" s="123"/>
      <c r="S24" s="178"/>
    </row>
    <row r="25" spans="2:20" ht="13.5" customHeight="1" thickBot="1">
      <c r="B25" s="1"/>
      <c r="C25" s="19"/>
      <c r="D25" s="1"/>
      <c r="E25" s="22"/>
      <c r="F25" s="1"/>
      <c r="H25" s="5">
        <v>21</v>
      </c>
      <c r="I25" s="326" t="s">
        <v>38</v>
      </c>
      <c r="J25" s="17">
        <v>3483</v>
      </c>
      <c r="K25" s="19"/>
      <c r="L25" s="18">
        <f t="shared" si="3"/>
        <v>38</v>
      </c>
      <c r="M25" s="180">
        <f t="shared" si="4"/>
        <v>33025</v>
      </c>
      <c r="N25" s="331" t="s">
        <v>52</v>
      </c>
      <c r="O25" s="18">
        <f t="shared" si="5"/>
        <v>38</v>
      </c>
      <c r="P25" s="180">
        <f t="shared" si="6"/>
        <v>33025</v>
      </c>
      <c r="Q25" s="134">
        <v>29522</v>
      </c>
      <c r="R25" s="207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12</v>
      </c>
      <c r="I26" s="326" t="s">
        <v>31</v>
      </c>
      <c r="J26" s="17">
        <v>3222</v>
      </c>
      <c r="K26" s="19"/>
      <c r="L26" s="181"/>
      <c r="M26" s="328">
        <f>SUM(J43-(M16+M17+M18+M19+M20+M21+M22+M23+M24+M25))</f>
        <v>146238</v>
      </c>
      <c r="N26" s="329" t="s">
        <v>59</v>
      </c>
      <c r="O26" s="182"/>
      <c r="P26" s="328">
        <f>SUM(M26)</f>
        <v>146238</v>
      </c>
      <c r="Q26" s="328">
        <f>SUM(R26-(Q16+Q17+Q18+Q19+Q20+Q21+Q22+Q23+Q24+Q25))</f>
        <v>150508</v>
      </c>
      <c r="R26" s="379">
        <v>799285</v>
      </c>
      <c r="T26" s="33"/>
    </row>
    <row r="27" spans="8:16" ht="13.5" customHeight="1">
      <c r="H27" s="5">
        <v>1</v>
      </c>
      <c r="I27" s="326" t="s">
        <v>4</v>
      </c>
      <c r="J27" s="226">
        <v>2092</v>
      </c>
      <c r="K27" s="19"/>
      <c r="M27" s="65" t="s">
        <v>215</v>
      </c>
      <c r="N27" s="65"/>
      <c r="O27" s="168"/>
      <c r="P27" s="169" t="s">
        <v>216</v>
      </c>
    </row>
    <row r="28" spans="8:16" ht="13.5" customHeight="1">
      <c r="H28" s="5">
        <v>29</v>
      </c>
      <c r="I28" s="326" t="s">
        <v>46</v>
      </c>
      <c r="J28" s="17">
        <v>1530</v>
      </c>
      <c r="K28" s="19"/>
      <c r="M28" s="135">
        <f>SUM(Q3)</f>
        <v>160349</v>
      </c>
      <c r="N28" s="326" t="s">
        <v>43</v>
      </c>
      <c r="O28" s="5">
        <f>SUM(L3)</f>
        <v>26</v>
      </c>
      <c r="P28" s="135">
        <f>SUM(Q3)</f>
        <v>160349</v>
      </c>
    </row>
    <row r="29" spans="8:16" ht="13.5" customHeight="1">
      <c r="H29" s="5">
        <v>19</v>
      </c>
      <c r="I29" s="326" t="s">
        <v>36</v>
      </c>
      <c r="J29" s="17">
        <v>1101</v>
      </c>
      <c r="K29" s="19"/>
      <c r="M29" s="135">
        <f aca="true" t="shared" si="7" ref="M29:M37">SUM(Q4)</f>
        <v>110935</v>
      </c>
      <c r="N29" s="326" t="s">
        <v>0</v>
      </c>
      <c r="O29" s="5">
        <f aca="true" t="shared" si="8" ref="O29:O37">SUM(L4)</f>
        <v>33</v>
      </c>
      <c r="P29" s="135">
        <f aca="true" t="shared" si="9" ref="P29:P37">SUM(Q4)</f>
        <v>110935</v>
      </c>
    </row>
    <row r="30" spans="8:16" ht="13.5" customHeight="1">
      <c r="H30" s="5">
        <v>28</v>
      </c>
      <c r="I30" s="326" t="s">
        <v>45</v>
      </c>
      <c r="J30" s="17">
        <v>859</v>
      </c>
      <c r="K30" s="19"/>
      <c r="M30" s="135">
        <f t="shared" si="7"/>
        <v>100338</v>
      </c>
      <c r="N30" s="326" t="s">
        <v>3</v>
      </c>
      <c r="O30" s="5">
        <f t="shared" si="8"/>
        <v>16</v>
      </c>
      <c r="P30" s="135">
        <f t="shared" si="9"/>
        <v>100338</v>
      </c>
    </row>
    <row r="31" spans="8:16" ht="13.5" customHeight="1">
      <c r="H31" s="5">
        <v>18</v>
      </c>
      <c r="I31" s="326" t="s">
        <v>35</v>
      </c>
      <c r="J31" s="17">
        <v>853</v>
      </c>
      <c r="K31" s="19"/>
      <c r="M31" s="135">
        <f t="shared" si="7"/>
        <v>29500</v>
      </c>
      <c r="N31" s="326" t="s">
        <v>34</v>
      </c>
      <c r="O31" s="5">
        <f t="shared" si="8"/>
        <v>17</v>
      </c>
      <c r="P31" s="135">
        <f t="shared" si="9"/>
        <v>29500</v>
      </c>
    </row>
    <row r="32" spans="8:19" ht="13.5" customHeight="1">
      <c r="H32" s="5">
        <v>20</v>
      </c>
      <c r="I32" s="326" t="s">
        <v>37</v>
      </c>
      <c r="J32" s="17">
        <v>775</v>
      </c>
      <c r="K32" s="19"/>
      <c r="M32" s="135">
        <f t="shared" si="7"/>
        <v>48620</v>
      </c>
      <c r="N32" s="326" t="s">
        <v>1</v>
      </c>
      <c r="O32" s="5">
        <f t="shared" si="8"/>
        <v>34</v>
      </c>
      <c r="P32" s="135">
        <f t="shared" si="9"/>
        <v>48620</v>
      </c>
      <c r="S32" s="14"/>
    </row>
    <row r="33" spans="8:20" ht="13.5" customHeight="1">
      <c r="H33" s="5">
        <v>6</v>
      </c>
      <c r="I33" s="326" t="s">
        <v>25</v>
      </c>
      <c r="J33" s="17">
        <v>754</v>
      </c>
      <c r="K33" s="19"/>
      <c r="M33" s="135">
        <f t="shared" si="7"/>
        <v>40292</v>
      </c>
      <c r="N33" s="327" t="s">
        <v>167</v>
      </c>
      <c r="O33" s="5">
        <f t="shared" si="8"/>
        <v>40</v>
      </c>
      <c r="P33" s="135">
        <f t="shared" si="9"/>
        <v>40292</v>
      </c>
      <c r="S33" s="33"/>
      <c r="T33" s="33"/>
    </row>
    <row r="34" spans="8:20" ht="13.5" customHeight="1">
      <c r="H34" s="5">
        <v>4</v>
      </c>
      <c r="I34" s="326" t="s">
        <v>23</v>
      </c>
      <c r="J34" s="17">
        <v>651</v>
      </c>
      <c r="K34" s="19"/>
      <c r="M34" s="135">
        <f t="shared" si="7"/>
        <v>35465</v>
      </c>
      <c r="N34" s="326" t="s">
        <v>5</v>
      </c>
      <c r="O34" s="5">
        <f t="shared" si="8"/>
        <v>36</v>
      </c>
      <c r="P34" s="135">
        <f t="shared" si="9"/>
        <v>35465</v>
      </c>
      <c r="S34" s="33"/>
      <c r="T34" s="33"/>
    </row>
    <row r="35" spans="8:19" ht="13.5" customHeight="1">
      <c r="H35" s="5">
        <v>11</v>
      </c>
      <c r="I35" s="326" t="s">
        <v>30</v>
      </c>
      <c r="J35" s="17">
        <v>579</v>
      </c>
      <c r="K35" s="19"/>
      <c r="M35" s="135">
        <f t="shared" si="7"/>
        <v>38444</v>
      </c>
      <c r="N35" s="326" t="s">
        <v>7</v>
      </c>
      <c r="O35" s="5">
        <f t="shared" si="8"/>
        <v>13</v>
      </c>
      <c r="P35" s="135">
        <f t="shared" si="9"/>
        <v>38444</v>
      </c>
      <c r="S35" s="33"/>
    </row>
    <row r="36" spans="8:19" ht="13.5" customHeight="1">
      <c r="H36" s="5">
        <v>27</v>
      </c>
      <c r="I36" s="326" t="s">
        <v>44</v>
      </c>
      <c r="J36" s="17">
        <v>547</v>
      </c>
      <c r="K36" s="19"/>
      <c r="M36" s="135">
        <f t="shared" si="7"/>
        <v>26338</v>
      </c>
      <c r="N36" s="326" t="s">
        <v>22</v>
      </c>
      <c r="O36" s="5">
        <f t="shared" si="8"/>
        <v>3</v>
      </c>
      <c r="P36" s="135">
        <f t="shared" si="9"/>
        <v>26338</v>
      </c>
      <c r="S36" s="33"/>
    </row>
    <row r="37" spans="8:19" ht="13.5" customHeight="1" thickBot="1">
      <c r="H37" s="5">
        <v>10</v>
      </c>
      <c r="I37" s="326" t="s">
        <v>29</v>
      </c>
      <c r="J37" s="17">
        <v>530</v>
      </c>
      <c r="K37" s="19"/>
      <c r="M37" s="179">
        <f t="shared" si="7"/>
        <v>24003</v>
      </c>
      <c r="N37" s="331" t="s">
        <v>52</v>
      </c>
      <c r="O37" s="18">
        <f t="shared" si="8"/>
        <v>38</v>
      </c>
      <c r="P37" s="179">
        <f t="shared" si="9"/>
        <v>24003</v>
      </c>
      <c r="S37" s="33"/>
    </row>
    <row r="38" spans="7:21" ht="13.5" customHeight="1">
      <c r="G38" s="21"/>
      <c r="H38" s="5">
        <v>32</v>
      </c>
      <c r="I38" s="326" t="s">
        <v>49</v>
      </c>
      <c r="J38" s="17">
        <v>464</v>
      </c>
      <c r="K38" s="19"/>
      <c r="M38" s="423">
        <f>SUM(Q13-(Q3+Q4+Q5+Q6+Q7+Q8+Q9+Q10+Q11+Q12))</f>
        <v>155769</v>
      </c>
      <c r="N38" s="5" t="s">
        <v>59</v>
      </c>
      <c r="O38" s="424"/>
      <c r="P38" s="197">
        <f>SUM(M38)</f>
        <v>155769</v>
      </c>
      <c r="U38" s="33"/>
    </row>
    <row r="39" spans="8:16" ht="13.5" customHeight="1">
      <c r="H39" s="5">
        <v>23</v>
      </c>
      <c r="I39" s="326" t="s">
        <v>40</v>
      </c>
      <c r="J39" s="17">
        <v>404</v>
      </c>
      <c r="K39" s="19"/>
      <c r="P39" s="33"/>
    </row>
    <row r="40" spans="8:11" ht="13.5" customHeight="1">
      <c r="H40" s="5">
        <v>5</v>
      </c>
      <c r="I40" s="326" t="s">
        <v>24</v>
      </c>
      <c r="J40" s="17">
        <v>5</v>
      </c>
      <c r="K40" s="19"/>
    </row>
    <row r="41" spans="8:11" ht="13.5" customHeight="1">
      <c r="H41" s="5">
        <v>7</v>
      </c>
      <c r="I41" s="326" t="s">
        <v>26</v>
      </c>
      <c r="J41" s="17">
        <v>0</v>
      </c>
      <c r="K41" s="19"/>
    </row>
    <row r="42" spans="8:11" ht="13.5" customHeight="1">
      <c r="H42" s="5">
        <v>8</v>
      </c>
      <c r="I42" s="326" t="s">
        <v>27</v>
      </c>
      <c r="J42" s="17">
        <v>0</v>
      </c>
      <c r="K42" s="19"/>
    </row>
    <row r="43" spans="8:10" ht="13.5" customHeight="1">
      <c r="H43" s="1"/>
      <c r="I43" s="427" t="s">
        <v>179</v>
      </c>
      <c r="J43" s="428">
        <f>SUM(J3:J42)</f>
        <v>753528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209</v>
      </c>
      <c r="D52" s="83" t="s">
        <v>195</v>
      </c>
      <c r="E52" s="29" t="s">
        <v>57</v>
      </c>
      <c r="F52" s="28" t="s">
        <v>56</v>
      </c>
      <c r="G52" s="28" t="s">
        <v>54</v>
      </c>
      <c r="I52" s="333"/>
    </row>
    <row r="53" spans="1:9" ht="13.5" customHeight="1">
      <c r="A53" s="13">
        <v>1</v>
      </c>
      <c r="B53" s="326" t="s">
        <v>43</v>
      </c>
      <c r="C53" s="17">
        <f aca="true" t="shared" si="10" ref="C53:C62">SUM(J3)</f>
        <v>116049</v>
      </c>
      <c r="D53" s="136">
        <f aca="true" t="shared" si="11" ref="D53:D62">SUM(Q3)</f>
        <v>160349</v>
      </c>
      <c r="E53" s="132">
        <f aca="true" t="shared" si="12" ref="E53:E62">SUM(P16/Q16*100)</f>
        <v>90.21923346031252</v>
      </c>
      <c r="F53" s="25">
        <f aca="true" t="shared" si="13" ref="F53:F63">SUM(C53/D53*100)</f>
        <v>72.3727619130771</v>
      </c>
      <c r="G53" s="26"/>
      <c r="I53" s="333"/>
    </row>
    <row r="54" spans="1:9" ht="13.5" customHeight="1">
      <c r="A54" s="13">
        <v>2</v>
      </c>
      <c r="B54" s="326" t="s">
        <v>0</v>
      </c>
      <c r="C54" s="17">
        <f t="shared" si="10"/>
        <v>100561</v>
      </c>
      <c r="D54" s="136">
        <f t="shared" si="11"/>
        <v>110935</v>
      </c>
      <c r="E54" s="132">
        <f t="shared" si="12"/>
        <v>92.89184895063553</v>
      </c>
      <c r="F54" s="25">
        <f t="shared" si="13"/>
        <v>90.64857799612386</v>
      </c>
      <c r="G54" s="26"/>
      <c r="I54" s="333"/>
    </row>
    <row r="55" spans="1:9" ht="13.5" customHeight="1">
      <c r="A55" s="13">
        <v>3</v>
      </c>
      <c r="B55" s="326" t="s">
        <v>3</v>
      </c>
      <c r="C55" s="17">
        <f t="shared" si="10"/>
        <v>89651</v>
      </c>
      <c r="D55" s="136">
        <f t="shared" si="11"/>
        <v>100338</v>
      </c>
      <c r="E55" s="132">
        <f t="shared" si="12"/>
        <v>93.49163642431068</v>
      </c>
      <c r="F55" s="25">
        <f t="shared" si="13"/>
        <v>89.34900037871992</v>
      </c>
      <c r="G55" s="26"/>
      <c r="I55" s="333"/>
    </row>
    <row r="56" spans="1:9" ht="13.5" customHeight="1">
      <c r="A56" s="13">
        <v>4</v>
      </c>
      <c r="B56" s="326" t="s">
        <v>34</v>
      </c>
      <c r="C56" s="17">
        <f t="shared" si="10"/>
        <v>55206</v>
      </c>
      <c r="D56" s="136">
        <f t="shared" si="11"/>
        <v>29500</v>
      </c>
      <c r="E56" s="132">
        <f t="shared" si="12"/>
        <v>47.88612667626598</v>
      </c>
      <c r="F56" s="25">
        <f t="shared" si="13"/>
        <v>187.13898305084746</v>
      </c>
      <c r="G56" s="26"/>
      <c r="I56" s="333"/>
    </row>
    <row r="57" spans="1:16" ht="13.5" customHeight="1">
      <c r="A57" s="13">
        <v>5</v>
      </c>
      <c r="B57" s="326" t="s">
        <v>1</v>
      </c>
      <c r="C57" s="17">
        <f t="shared" si="10"/>
        <v>52262</v>
      </c>
      <c r="D57" s="136">
        <f t="shared" si="11"/>
        <v>48620</v>
      </c>
      <c r="E57" s="132">
        <f t="shared" si="12"/>
        <v>123.68533156624224</v>
      </c>
      <c r="F57" s="25">
        <f t="shared" si="13"/>
        <v>107.49074454956809</v>
      </c>
      <c r="G57" s="26"/>
      <c r="I57" s="333"/>
      <c r="P57" s="33"/>
    </row>
    <row r="58" spans="1:7" ht="13.5" customHeight="1">
      <c r="A58" s="13">
        <v>6</v>
      </c>
      <c r="B58" s="327" t="s">
        <v>167</v>
      </c>
      <c r="C58" s="17">
        <f t="shared" si="10"/>
        <v>46069</v>
      </c>
      <c r="D58" s="136">
        <f t="shared" si="11"/>
        <v>40292</v>
      </c>
      <c r="E58" s="132">
        <f t="shared" si="12"/>
        <v>125.84064027971264</v>
      </c>
      <c r="F58" s="25">
        <f t="shared" si="13"/>
        <v>114.33783381316391</v>
      </c>
      <c r="G58" s="26"/>
    </row>
    <row r="59" spans="1:7" ht="13.5" customHeight="1">
      <c r="A59" s="13">
        <v>7</v>
      </c>
      <c r="B59" s="326" t="s">
        <v>5</v>
      </c>
      <c r="C59" s="17">
        <f t="shared" si="10"/>
        <v>40646</v>
      </c>
      <c r="D59" s="136">
        <f t="shared" si="11"/>
        <v>35465</v>
      </c>
      <c r="E59" s="132">
        <f t="shared" si="12"/>
        <v>109.14021803340314</v>
      </c>
      <c r="F59" s="25">
        <f t="shared" si="13"/>
        <v>114.60876920907937</v>
      </c>
      <c r="G59" s="26"/>
    </row>
    <row r="60" spans="1:7" ht="13.5" customHeight="1">
      <c r="A60" s="13">
        <v>8</v>
      </c>
      <c r="B60" s="326" t="s">
        <v>7</v>
      </c>
      <c r="C60" s="17">
        <f t="shared" si="10"/>
        <v>40401</v>
      </c>
      <c r="D60" s="136">
        <f t="shared" si="11"/>
        <v>38444</v>
      </c>
      <c r="E60" s="132">
        <f t="shared" si="12"/>
        <v>115.37209435147638</v>
      </c>
      <c r="F60" s="25">
        <f t="shared" si="13"/>
        <v>105.09052127770263</v>
      </c>
      <c r="G60" s="26"/>
    </row>
    <row r="61" spans="1:7" ht="13.5" customHeight="1">
      <c r="A61" s="13">
        <v>9</v>
      </c>
      <c r="B61" s="326" t="s">
        <v>22</v>
      </c>
      <c r="C61" s="17">
        <f t="shared" si="10"/>
        <v>33420</v>
      </c>
      <c r="D61" s="136">
        <f t="shared" si="11"/>
        <v>26338</v>
      </c>
      <c r="E61" s="132">
        <f t="shared" si="12"/>
        <v>166.5337851305561</v>
      </c>
      <c r="F61" s="25">
        <f t="shared" si="13"/>
        <v>126.88890576353558</v>
      </c>
      <c r="G61" s="26"/>
    </row>
    <row r="62" spans="1:7" ht="13.5" customHeight="1" thickBot="1">
      <c r="A62" s="208">
        <v>10</v>
      </c>
      <c r="B62" s="331" t="s">
        <v>52</v>
      </c>
      <c r="C62" s="180">
        <f t="shared" si="10"/>
        <v>33025</v>
      </c>
      <c r="D62" s="209">
        <f t="shared" si="11"/>
        <v>24003</v>
      </c>
      <c r="E62" s="210">
        <f t="shared" si="12"/>
        <v>111.86572725425106</v>
      </c>
      <c r="F62" s="211">
        <f t="shared" si="13"/>
        <v>137.5869682956297</v>
      </c>
      <c r="G62" s="212"/>
    </row>
    <row r="63" spans="1:7" ht="13.5" customHeight="1" thickTop="1">
      <c r="A63" s="181"/>
      <c r="B63" s="213" t="s">
        <v>109</v>
      </c>
      <c r="C63" s="214">
        <f>SUM(J43)</f>
        <v>753528</v>
      </c>
      <c r="D63" s="214">
        <f>SUM(Q13)</f>
        <v>770053</v>
      </c>
      <c r="E63" s="215">
        <f>SUM(C63/R26*100)</f>
        <v>94.27525851229537</v>
      </c>
      <c r="F63" s="216">
        <f t="shared" si="13"/>
        <v>97.85404381256875</v>
      </c>
      <c r="G63" s="181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98</v>
      </c>
      <c r="J1" t="s">
        <v>73</v>
      </c>
      <c r="R1" s="160"/>
    </row>
    <row r="2" spans="8:30" ht="13.5">
      <c r="H2" s="397" t="s">
        <v>209</v>
      </c>
      <c r="I2" s="128"/>
      <c r="J2" s="399" t="s">
        <v>202</v>
      </c>
      <c r="K2" s="5"/>
      <c r="L2" s="233" t="s">
        <v>195</v>
      </c>
      <c r="R2" s="63"/>
      <c r="S2" s="161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80" t="s">
        <v>199</v>
      </c>
      <c r="I3" s="128"/>
      <c r="J3" s="239" t="s">
        <v>200</v>
      </c>
      <c r="K3" s="5"/>
      <c r="L3" s="396" t="s">
        <v>199</v>
      </c>
      <c r="M3" s="1"/>
      <c r="N3" s="139"/>
      <c r="O3" s="139"/>
      <c r="S3" s="31"/>
      <c r="T3" s="31"/>
      <c r="U3" s="31"/>
    </row>
    <row r="4" spans="8:21" ht="13.5">
      <c r="H4" s="138">
        <v>18554</v>
      </c>
      <c r="I4" s="128">
        <v>26</v>
      </c>
      <c r="J4" s="326" t="s">
        <v>43</v>
      </c>
      <c r="K4" s="184">
        <f>SUM(I4)</f>
        <v>26</v>
      </c>
      <c r="L4" s="339">
        <v>22719</v>
      </c>
      <c r="M4" s="61"/>
      <c r="N4" s="140"/>
      <c r="O4" s="140"/>
      <c r="S4" s="31"/>
      <c r="T4" s="31"/>
      <c r="U4" s="31"/>
    </row>
    <row r="5" spans="8:21" ht="13.5">
      <c r="H5" s="59">
        <v>14916</v>
      </c>
      <c r="I5" s="128">
        <v>33</v>
      </c>
      <c r="J5" s="326" t="s">
        <v>0</v>
      </c>
      <c r="K5" s="184">
        <f aca="true" t="shared" si="0" ref="K5:K13">SUM(I5)</f>
        <v>33</v>
      </c>
      <c r="L5" s="340">
        <v>5946</v>
      </c>
      <c r="M5" s="61"/>
      <c r="N5" s="140"/>
      <c r="O5" s="140"/>
      <c r="S5" s="31"/>
      <c r="T5" s="31"/>
      <c r="U5" s="31"/>
    </row>
    <row r="6" spans="8:21" ht="13.5">
      <c r="H6" s="137">
        <v>12958</v>
      </c>
      <c r="I6" s="128">
        <v>16</v>
      </c>
      <c r="J6" s="326" t="s">
        <v>3</v>
      </c>
      <c r="K6" s="184">
        <f t="shared" si="0"/>
        <v>16</v>
      </c>
      <c r="L6" s="340">
        <v>11081</v>
      </c>
      <c r="M6" s="61"/>
      <c r="N6" s="398"/>
      <c r="O6" s="140"/>
      <c r="S6" s="31"/>
      <c r="T6" s="31"/>
      <c r="U6" s="31"/>
    </row>
    <row r="7" spans="8:21" ht="13.5">
      <c r="H7" s="59">
        <v>8105</v>
      </c>
      <c r="I7" s="128">
        <v>37</v>
      </c>
      <c r="J7" s="326" t="s">
        <v>51</v>
      </c>
      <c r="K7" s="184">
        <f t="shared" si="0"/>
        <v>37</v>
      </c>
      <c r="L7" s="340">
        <v>1282</v>
      </c>
      <c r="M7" s="61"/>
      <c r="N7" s="140"/>
      <c r="O7" s="140"/>
      <c r="S7" s="31"/>
      <c r="T7" s="31"/>
      <c r="U7" s="31"/>
    </row>
    <row r="8" spans="8:21" ht="13.5">
      <c r="H8" s="419">
        <v>4754</v>
      </c>
      <c r="I8" s="128">
        <v>14</v>
      </c>
      <c r="J8" s="326" t="s">
        <v>32</v>
      </c>
      <c r="K8" s="184">
        <f t="shared" si="0"/>
        <v>14</v>
      </c>
      <c r="L8" s="340">
        <v>4953</v>
      </c>
      <c r="M8" s="61"/>
      <c r="N8" s="140"/>
      <c r="O8" s="140"/>
      <c r="S8" s="31"/>
      <c r="T8" s="31"/>
      <c r="U8" s="31"/>
    </row>
    <row r="9" spans="8:21" ht="13.5">
      <c r="H9" s="137">
        <v>4610</v>
      </c>
      <c r="I9" s="128">
        <v>17</v>
      </c>
      <c r="J9" s="326" t="s">
        <v>34</v>
      </c>
      <c r="K9" s="184">
        <f t="shared" si="0"/>
        <v>17</v>
      </c>
      <c r="L9" s="340">
        <v>3132</v>
      </c>
      <c r="M9" s="61"/>
      <c r="N9" s="140"/>
      <c r="O9" s="140"/>
      <c r="S9" s="31"/>
      <c r="T9" s="31"/>
      <c r="U9" s="31"/>
    </row>
    <row r="10" spans="8:21" ht="13.5">
      <c r="H10" s="419">
        <v>3061</v>
      </c>
      <c r="I10" s="227">
        <v>38</v>
      </c>
      <c r="J10" s="330" t="s">
        <v>52</v>
      </c>
      <c r="K10" s="184">
        <f t="shared" si="0"/>
        <v>38</v>
      </c>
      <c r="L10" s="340">
        <v>5566</v>
      </c>
      <c r="S10" s="31"/>
      <c r="T10" s="31"/>
      <c r="U10" s="31"/>
    </row>
    <row r="11" spans="8:21" ht="13.5">
      <c r="H11" s="58">
        <v>2779</v>
      </c>
      <c r="I11" s="128">
        <v>24</v>
      </c>
      <c r="J11" s="326" t="s">
        <v>41</v>
      </c>
      <c r="K11" s="184">
        <f t="shared" si="0"/>
        <v>24</v>
      </c>
      <c r="L11" s="340">
        <v>4046</v>
      </c>
      <c r="M11" s="61"/>
      <c r="N11" s="140"/>
      <c r="O11" s="140"/>
      <c r="S11" s="31"/>
      <c r="T11" s="31"/>
      <c r="U11" s="31"/>
    </row>
    <row r="12" spans="8:21" ht="13.5">
      <c r="H12" s="436">
        <v>2152</v>
      </c>
      <c r="I12" s="433">
        <v>40</v>
      </c>
      <c r="J12" s="430" t="s">
        <v>2</v>
      </c>
      <c r="K12" s="184">
        <f t="shared" si="0"/>
        <v>40</v>
      </c>
      <c r="L12" s="340">
        <v>1859</v>
      </c>
      <c r="M12" s="61"/>
      <c r="N12" s="140"/>
      <c r="O12" s="140"/>
      <c r="S12" s="31"/>
      <c r="T12" s="31"/>
      <c r="U12" s="31"/>
    </row>
    <row r="13" spans="8:21" ht="14.25" thickBot="1">
      <c r="H13" s="107">
        <v>1819</v>
      </c>
      <c r="I13" s="221">
        <v>34</v>
      </c>
      <c r="J13" s="331" t="s">
        <v>1</v>
      </c>
      <c r="K13" s="184">
        <f t="shared" si="0"/>
        <v>34</v>
      </c>
      <c r="L13" s="340">
        <v>871</v>
      </c>
      <c r="M13" s="61"/>
      <c r="N13" s="140"/>
      <c r="O13" s="140"/>
      <c r="S13" s="31"/>
      <c r="T13" s="31"/>
      <c r="U13" s="31"/>
    </row>
    <row r="14" spans="8:21" ht="14.25" thickTop="1">
      <c r="H14" s="59">
        <v>1359</v>
      </c>
      <c r="I14" s="191">
        <v>25</v>
      </c>
      <c r="J14" s="376" t="s">
        <v>42</v>
      </c>
      <c r="K14" s="163" t="s">
        <v>9</v>
      </c>
      <c r="L14" s="341"/>
      <c r="S14" s="31"/>
      <c r="T14" s="31"/>
      <c r="U14" s="31"/>
    </row>
    <row r="15" spans="8:21" ht="13.5">
      <c r="H15" s="419">
        <v>1186</v>
      </c>
      <c r="I15" s="128">
        <v>36</v>
      </c>
      <c r="J15" s="326" t="s">
        <v>5</v>
      </c>
      <c r="K15" s="68"/>
      <c r="L15" s="1" t="s">
        <v>90</v>
      </c>
      <c r="M15" s="334" t="s">
        <v>180</v>
      </c>
      <c r="N15" s="57" t="s">
        <v>113</v>
      </c>
      <c r="S15" s="31"/>
      <c r="T15" s="31"/>
      <c r="U15" s="31"/>
    </row>
    <row r="16" spans="8:21" ht="13.5">
      <c r="H16" s="59">
        <v>560</v>
      </c>
      <c r="I16" s="128">
        <v>19</v>
      </c>
      <c r="J16" s="326" t="s">
        <v>36</v>
      </c>
      <c r="K16" s="184">
        <f>SUM(I4)</f>
        <v>26</v>
      </c>
      <c r="L16" s="326" t="s">
        <v>43</v>
      </c>
      <c r="M16" s="358">
        <v>29702</v>
      </c>
      <c r="N16" s="138">
        <f>SUM(H4)</f>
        <v>18554</v>
      </c>
      <c r="O16" s="61"/>
      <c r="P16" s="21"/>
      <c r="S16" s="31"/>
      <c r="T16" s="31"/>
      <c r="U16" s="31"/>
    </row>
    <row r="17" spans="8:21" ht="13.5">
      <c r="H17" s="59">
        <v>426</v>
      </c>
      <c r="I17" s="128">
        <v>18</v>
      </c>
      <c r="J17" s="326" t="s">
        <v>35</v>
      </c>
      <c r="K17" s="184">
        <f aca="true" t="shared" si="1" ref="K17:K25">SUM(I5)</f>
        <v>33</v>
      </c>
      <c r="L17" s="326" t="s">
        <v>0</v>
      </c>
      <c r="M17" s="359">
        <v>19464</v>
      </c>
      <c r="N17" s="138">
        <f aca="true" t="shared" si="2" ref="N17:N25">SUM(H5)</f>
        <v>14916</v>
      </c>
      <c r="O17" s="61"/>
      <c r="P17" s="21"/>
      <c r="S17" s="31"/>
      <c r="T17" s="31"/>
      <c r="U17" s="31"/>
    </row>
    <row r="18" spans="8:21" ht="13.5">
      <c r="H18" s="439">
        <v>341</v>
      </c>
      <c r="I18" s="128">
        <v>6</v>
      </c>
      <c r="J18" s="326" t="s">
        <v>25</v>
      </c>
      <c r="K18" s="184">
        <f t="shared" si="1"/>
        <v>16</v>
      </c>
      <c r="L18" s="326" t="s">
        <v>3</v>
      </c>
      <c r="M18" s="359">
        <v>12071</v>
      </c>
      <c r="N18" s="138">
        <f t="shared" si="2"/>
        <v>12958</v>
      </c>
      <c r="O18" s="61"/>
      <c r="P18" s="21"/>
      <c r="S18" s="31"/>
      <c r="T18" s="31"/>
      <c r="U18" s="31"/>
    </row>
    <row r="19" spans="8:21" ht="13.5">
      <c r="H19" s="138">
        <v>193</v>
      </c>
      <c r="I19" s="128">
        <v>15</v>
      </c>
      <c r="J19" s="326" t="s">
        <v>33</v>
      </c>
      <c r="K19" s="184">
        <f t="shared" si="1"/>
        <v>37</v>
      </c>
      <c r="L19" s="326" t="s">
        <v>51</v>
      </c>
      <c r="M19" s="359">
        <v>2880</v>
      </c>
      <c r="N19" s="138">
        <f t="shared" si="2"/>
        <v>8105</v>
      </c>
      <c r="O19" s="61"/>
      <c r="P19" s="21"/>
      <c r="S19" s="31"/>
      <c r="T19" s="31"/>
      <c r="U19" s="31"/>
    </row>
    <row r="20" spans="8:21" ht="14.25" thickBot="1">
      <c r="H20" s="137">
        <v>168</v>
      </c>
      <c r="I20" s="128">
        <v>27</v>
      </c>
      <c r="J20" s="326" t="s">
        <v>44</v>
      </c>
      <c r="K20" s="184">
        <f t="shared" si="1"/>
        <v>14</v>
      </c>
      <c r="L20" s="326" t="s">
        <v>32</v>
      </c>
      <c r="M20" s="359">
        <v>4897</v>
      </c>
      <c r="N20" s="138">
        <f t="shared" si="2"/>
        <v>4754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3" t="s">
        <v>76</v>
      </c>
      <c r="H21" s="137">
        <v>134</v>
      </c>
      <c r="I21" s="128">
        <v>1</v>
      </c>
      <c r="J21" s="326" t="s">
        <v>4</v>
      </c>
      <c r="K21" s="184">
        <f t="shared" si="1"/>
        <v>17</v>
      </c>
      <c r="L21" s="326" t="s">
        <v>34</v>
      </c>
      <c r="M21" s="359">
        <v>4582</v>
      </c>
      <c r="N21" s="138">
        <f t="shared" si="2"/>
        <v>4610</v>
      </c>
      <c r="O21" s="61"/>
      <c r="P21" s="21"/>
      <c r="S21" s="31"/>
      <c r="T21" s="31"/>
      <c r="U21" s="31"/>
    </row>
    <row r="22" spans="1:21" ht="13.5">
      <c r="A22" s="85">
        <v>1</v>
      </c>
      <c r="B22" s="326" t="s">
        <v>43</v>
      </c>
      <c r="C22" s="58">
        <f aca="true" t="shared" si="3" ref="C22:C31">SUM(H4)</f>
        <v>18554</v>
      </c>
      <c r="D22" s="138">
        <f>SUM(L4)</f>
        <v>22719</v>
      </c>
      <c r="E22" s="73">
        <f aca="true" t="shared" si="4" ref="E22:E32">SUM(N16/M16*100)</f>
        <v>62.46717392768164</v>
      </c>
      <c r="F22" s="79">
        <f>SUM(C22/D22*100)</f>
        <v>81.66732690699415</v>
      </c>
      <c r="G22" s="5"/>
      <c r="H22" s="204">
        <v>129</v>
      </c>
      <c r="I22" s="128">
        <v>2</v>
      </c>
      <c r="J22" s="326" t="s">
        <v>6</v>
      </c>
      <c r="K22" s="184">
        <f t="shared" si="1"/>
        <v>38</v>
      </c>
      <c r="L22" s="330" t="s">
        <v>52</v>
      </c>
      <c r="M22" s="359">
        <v>4094</v>
      </c>
      <c r="N22" s="138">
        <f t="shared" si="2"/>
        <v>3061</v>
      </c>
      <c r="O22" s="61"/>
      <c r="P22" s="21"/>
      <c r="S22" s="31"/>
      <c r="T22" s="31"/>
      <c r="U22" s="31"/>
    </row>
    <row r="23" spans="1:21" ht="13.5">
      <c r="A23" s="85">
        <v>2</v>
      </c>
      <c r="B23" s="326" t="s">
        <v>0</v>
      </c>
      <c r="C23" s="58">
        <f t="shared" si="3"/>
        <v>14916</v>
      </c>
      <c r="D23" s="138">
        <f aca="true" t="shared" si="5" ref="D23:D31">SUM(L5)</f>
        <v>5946</v>
      </c>
      <c r="E23" s="73">
        <f t="shared" si="4"/>
        <v>76.63378545006165</v>
      </c>
      <c r="F23" s="79">
        <f aca="true" t="shared" si="6" ref="F23:F32">SUM(C23/D23*100)</f>
        <v>250.85771947527752</v>
      </c>
      <c r="G23" s="5"/>
      <c r="H23" s="141">
        <v>114</v>
      </c>
      <c r="I23" s="128">
        <v>21</v>
      </c>
      <c r="J23" s="326" t="s">
        <v>38</v>
      </c>
      <c r="K23" s="184">
        <f t="shared" si="1"/>
        <v>24</v>
      </c>
      <c r="L23" s="326" t="s">
        <v>41</v>
      </c>
      <c r="M23" s="359">
        <v>4489</v>
      </c>
      <c r="N23" s="138">
        <f t="shared" si="2"/>
        <v>2779</v>
      </c>
      <c r="O23" s="61"/>
      <c r="P23" s="21"/>
      <c r="S23" s="31"/>
      <c r="T23" s="31"/>
      <c r="U23" s="31"/>
    </row>
    <row r="24" spans="1:21" ht="13.5">
      <c r="A24" s="85">
        <v>3</v>
      </c>
      <c r="B24" s="326" t="s">
        <v>3</v>
      </c>
      <c r="C24" s="58">
        <f t="shared" si="3"/>
        <v>12958</v>
      </c>
      <c r="D24" s="138">
        <f t="shared" si="5"/>
        <v>11081</v>
      </c>
      <c r="E24" s="73">
        <f t="shared" si="4"/>
        <v>107.34818987656367</v>
      </c>
      <c r="F24" s="79">
        <f t="shared" si="6"/>
        <v>116.93890443100803</v>
      </c>
      <c r="G24" s="5"/>
      <c r="H24" s="141">
        <v>109</v>
      </c>
      <c r="I24" s="128">
        <v>23</v>
      </c>
      <c r="J24" s="326" t="s">
        <v>40</v>
      </c>
      <c r="K24" s="184">
        <f t="shared" si="1"/>
        <v>40</v>
      </c>
      <c r="L24" s="430" t="s">
        <v>2</v>
      </c>
      <c r="M24" s="359">
        <v>2386</v>
      </c>
      <c r="N24" s="138">
        <f t="shared" si="2"/>
        <v>2152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6" t="s">
        <v>51</v>
      </c>
      <c r="C25" s="58">
        <f t="shared" si="3"/>
        <v>8105</v>
      </c>
      <c r="D25" s="138">
        <f t="shared" si="5"/>
        <v>1282</v>
      </c>
      <c r="E25" s="73">
        <f t="shared" si="4"/>
        <v>281.42361111111114</v>
      </c>
      <c r="F25" s="79">
        <f t="shared" si="6"/>
        <v>632.2152886115445</v>
      </c>
      <c r="G25" s="5"/>
      <c r="H25" s="141">
        <v>46</v>
      </c>
      <c r="I25" s="128">
        <v>4</v>
      </c>
      <c r="J25" s="326" t="s">
        <v>23</v>
      </c>
      <c r="K25" s="184">
        <f t="shared" si="1"/>
        <v>34</v>
      </c>
      <c r="L25" s="331" t="s">
        <v>1</v>
      </c>
      <c r="M25" s="360">
        <v>1412</v>
      </c>
      <c r="N25" s="352">
        <f t="shared" si="2"/>
        <v>1819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6" t="s">
        <v>32</v>
      </c>
      <c r="C26" s="58">
        <f t="shared" si="3"/>
        <v>4754</v>
      </c>
      <c r="D26" s="138">
        <f t="shared" si="5"/>
        <v>4953</v>
      </c>
      <c r="E26" s="73">
        <f t="shared" si="4"/>
        <v>97.07984480294057</v>
      </c>
      <c r="F26" s="79">
        <f t="shared" si="6"/>
        <v>95.98223299010701</v>
      </c>
      <c r="G26" s="16"/>
      <c r="H26" s="437">
        <v>31</v>
      </c>
      <c r="I26" s="128">
        <v>9</v>
      </c>
      <c r="J26" s="326" t="s">
        <v>28</v>
      </c>
      <c r="K26" s="183"/>
      <c r="L26" s="5" t="s">
        <v>96</v>
      </c>
      <c r="M26" s="415">
        <v>92786</v>
      </c>
      <c r="N26" s="416">
        <f>SUM(H44)</f>
        <v>78551</v>
      </c>
      <c r="S26" s="31"/>
      <c r="T26" s="31"/>
      <c r="U26" s="31"/>
    </row>
    <row r="27" spans="1:21" ht="13.5">
      <c r="A27" s="85">
        <v>6</v>
      </c>
      <c r="B27" s="326" t="s">
        <v>34</v>
      </c>
      <c r="C27" s="58">
        <f t="shared" si="3"/>
        <v>4610</v>
      </c>
      <c r="D27" s="138">
        <f t="shared" si="5"/>
        <v>3132</v>
      </c>
      <c r="E27" s="73">
        <f t="shared" si="4"/>
        <v>100.61108686163247</v>
      </c>
      <c r="F27" s="79">
        <f t="shared" si="6"/>
        <v>147.1902937420179</v>
      </c>
      <c r="G27" s="5"/>
      <c r="H27" s="204">
        <v>24</v>
      </c>
      <c r="I27" s="128">
        <v>12</v>
      </c>
      <c r="J27" s="326" t="s">
        <v>31</v>
      </c>
      <c r="L27" s="64"/>
      <c r="M27" s="31"/>
      <c r="S27" s="31"/>
      <c r="T27" s="31"/>
      <c r="U27" s="31"/>
    </row>
    <row r="28" spans="1:21" ht="13.5">
      <c r="A28" s="85">
        <v>7</v>
      </c>
      <c r="B28" s="330" t="s">
        <v>52</v>
      </c>
      <c r="C28" s="58">
        <f t="shared" si="3"/>
        <v>3061</v>
      </c>
      <c r="D28" s="138">
        <f t="shared" si="5"/>
        <v>5566</v>
      </c>
      <c r="E28" s="73">
        <f t="shared" si="4"/>
        <v>74.76795310210063</v>
      </c>
      <c r="F28" s="79">
        <f t="shared" si="6"/>
        <v>54.99461013295005</v>
      </c>
      <c r="G28" s="5"/>
      <c r="H28" s="204">
        <v>16</v>
      </c>
      <c r="I28" s="128">
        <v>32</v>
      </c>
      <c r="J28" s="326" t="s">
        <v>49</v>
      </c>
      <c r="S28" s="31"/>
      <c r="T28" s="31"/>
      <c r="U28" s="31"/>
    </row>
    <row r="29" spans="1:21" ht="13.5">
      <c r="A29" s="85">
        <v>8</v>
      </c>
      <c r="B29" s="326" t="s">
        <v>41</v>
      </c>
      <c r="C29" s="58">
        <f t="shared" si="3"/>
        <v>2779</v>
      </c>
      <c r="D29" s="138">
        <f t="shared" si="5"/>
        <v>4046</v>
      </c>
      <c r="E29" s="73">
        <f t="shared" si="4"/>
        <v>61.90688349298284</v>
      </c>
      <c r="F29" s="79">
        <f t="shared" si="6"/>
        <v>68.68512110726644</v>
      </c>
      <c r="G29" s="15"/>
      <c r="H29" s="204">
        <v>7</v>
      </c>
      <c r="I29" s="128">
        <v>22</v>
      </c>
      <c r="J29" s="326" t="s">
        <v>39</v>
      </c>
      <c r="L29" s="64"/>
      <c r="M29" s="31"/>
      <c r="S29" s="31"/>
      <c r="T29" s="31"/>
      <c r="U29" s="31"/>
    </row>
    <row r="30" spans="1:21" ht="13.5">
      <c r="A30" s="85">
        <v>9</v>
      </c>
      <c r="B30" s="430" t="s">
        <v>2</v>
      </c>
      <c r="C30" s="58">
        <f t="shared" si="3"/>
        <v>2152</v>
      </c>
      <c r="D30" s="138">
        <f t="shared" si="5"/>
        <v>1859</v>
      </c>
      <c r="E30" s="73">
        <f t="shared" si="4"/>
        <v>90.19279128248114</v>
      </c>
      <c r="F30" s="79">
        <f t="shared" si="6"/>
        <v>115.76116191500807</v>
      </c>
      <c r="G30" s="16"/>
      <c r="H30" s="141">
        <v>0</v>
      </c>
      <c r="I30" s="128">
        <v>3</v>
      </c>
      <c r="J30" s="326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1" t="s">
        <v>1</v>
      </c>
      <c r="C31" s="58">
        <f t="shared" si="3"/>
        <v>1819</v>
      </c>
      <c r="D31" s="138">
        <f t="shared" si="5"/>
        <v>871</v>
      </c>
      <c r="E31" s="73">
        <f t="shared" si="4"/>
        <v>128.82436260623228</v>
      </c>
      <c r="F31" s="80">
        <f t="shared" si="6"/>
        <v>208.84041331802527</v>
      </c>
      <c r="G31" s="142"/>
      <c r="H31" s="141">
        <v>0</v>
      </c>
      <c r="I31" s="128">
        <v>5</v>
      </c>
      <c r="J31" s="326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78551</v>
      </c>
      <c r="D32" s="91">
        <v>68095</v>
      </c>
      <c r="E32" s="94">
        <f t="shared" si="4"/>
        <v>84.65824585605587</v>
      </c>
      <c r="F32" s="92">
        <f t="shared" si="6"/>
        <v>115.35501872384168</v>
      </c>
      <c r="G32" s="93"/>
      <c r="H32" s="432">
        <v>0</v>
      </c>
      <c r="I32" s="128">
        <v>7</v>
      </c>
      <c r="J32" s="326" t="s">
        <v>26</v>
      </c>
      <c r="L32" s="64"/>
      <c r="M32" s="31"/>
      <c r="S32" s="31"/>
      <c r="T32" s="31"/>
      <c r="U32" s="31"/>
    </row>
    <row r="33" spans="8:21" ht="13.5">
      <c r="H33" s="438">
        <v>0</v>
      </c>
      <c r="I33" s="128">
        <v>8</v>
      </c>
      <c r="J33" s="326" t="s">
        <v>27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60">
        <v>0</v>
      </c>
      <c r="I34" s="128">
        <v>10</v>
      </c>
      <c r="J34" s="326" t="s">
        <v>29</v>
      </c>
      <c r="L34" s="64"/>
      <c r="M34" s="31"/>
      <c r="S34" s="31"/>
      <c r="T34" s="31"/>
      <c r="U34" s="31"/>
    </row>
    <row r="35" spans="8:21" ht="13.5">
      <c r="H35" s="58">
        <v>0</v>
      </c>
      <c r="I35" s="128">
        <v>11</v>
      </c>
      <c r="J35" s="326" t="s">
        <v>30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137">
        <v>0</v>
      </c>
      <c r="I36" s="128">
        <v>13</v>
      </c>
      <c r="J36" s="326" t="s">
        <v>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20</v>
      </c>
      <c r="J37" s="326" t="s">
        <v>37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8">
        <v>28</v>
      </c>
      <c r="J38" s="326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137">
        <v>0</v>
      </c>
      <c r="I39" s="128">
        <v>29</v>
      </c>
      <c r="J39" s="326" t="s">
        <v>187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137">
        <v>0</v>
      </c>
      <c r="I40" s="128">
        <v>30</v>
      </c>
      <c r="J40" s="326" t="s">
        <v>47</v>
      </c>
      <c r="L40" s="64"/>
      <c r="M40" s="31"/>
      <c r="S40" s="31"/>
      <c r="T40" s="31"/>
      <c r="U40" s="31"/>
    </row>
    <row r="41" spans="8:21" ht="13.5">
      <c r="H41" s="137">
        <v>0</v>
      </c>
      <c r="I41" s="128">
        <v>31</v>
      </c>
      <c r="J41" s="326" t="s">
        <v>205</v>
      </c>
      <c r="L41" s="64"/>
      <c r="M41" s="31"/>
      <c r="S41" s="31"/>
      <c r="T41" s="31"/>
      <c r="U41" s="31"/>
    </row>
    <row r="42" spans="8:21" ht="13.5">
      <c r="H42" s="59">
        <v>0</v>
      </c>
      <c r="I42" s="128">
        <v>35</v>
      </c>
      <c r="J42" s="326" t="s">
        <v>50</v>
      </c>
      <c r="L42" s="64"/>
      <c r="M42" s="31"/>
      <c r="S42" s="31"/>
      <c r="T42" s="31"/>
      <c r="U42" s="31"/>
    </row>
    <row r="43" spans="8:21" ht="13.5">
      <c r="H43" s="137">
        <v>0</v>
      </c>
      <c r="I43" s="128">
        <v>39</v>
      </c>
      <c r="J43" s="326" t="s">
        <v>53</v>
      </c>
      <c r="L43" s="64"/>
      <c r="M43" s="31"/>
      <c r="S43" s="39"/>
      <c r="T43" s="39"/>
      <c r="U43" s="39"/>
    </row>
    <row r="44" spans="8:13" ht="13.5">
      <c r="H44" s="186">
        <f>SUM(H4:H43)</f>
        <v>78551</v>
      </c>
      <c r="I44" s="128"/>
      <c r="J44" s="351" t="s">
        <v>194</v>
      </c>
      <c r="L44" s="64"/>
      <c r="M44" s="31"/>
    </row>
    <row r="45" ht="13.5">
      <c r="R45" s="160"/>
    </row>
    <row r="46" spans="18:30" ht="13.5" customHeight="1">
      <c r="R46" s="63"/>
      <c r="S46" s="161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400" t="s">
        <v>209</v>
      </c>
      <c r="I47" s="128"/>
      <c r="J47" s="384" t="s">
        <v>106</v>
      </c>
      <c r="K47" s="5"/>
      <c r="L47" s="382" t="s">
        <v>217</v>
      </c>
      <c r="S47" s="31"/>
      <c r="T47" s="31"/>
      <c r="U47" s="31"/>
      <c r="V47" s="31"/>
    </row>
    <row r="48" spans="8:22" ht="13.5">
      <c r="H48" s="401" t="s">
        <v>199</v>
      </c>
      <c r="I48" s="191"/>
      <c r="J48" s="383" t="s">
        <v>77</v>
      </c>
      <c r="K48" s="374"/>
      <c r="L48" s="385" t="s">
        <v>199</v>
      </c>
      <c r="S48" s="31"/>
      <c r="T48" s="31"/>
      <c r="U48" s="31"/>
      <c r="V48" s="31"/>
    </row>
    <row r="49" spans="8:22" ht="13.5">
      <c r="H49" s="138">
        <v>74438</v>
      </c>
      <c r="I49" s="128">
        <v>26</v>
      </c>
      <c r="J49" s="326" t="s">
        <v>43</v>
      </c>
      <c r="K49" s="5">
        <f>SUM(I49)</f>
        <v>26</v>
      </c>
      <c r="L49" s="342">
        <v>94524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16509</v>
      </c>
      <c r="I50" s="128">
        <v>13</v>
      </c>
      <c r="J50" s="326" t="s">
        <v>7</v>
      </c>
      <c r="K50" s="5">
        <f aca="true" t="shared" si="7" ref="K50:K58">SUM(I50)</f>
        <v>13</v>
      </c>
      <c r="L50" s="342">
        <v>17850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13163</v>
      </c>
      <c r="I51" s="128">
        <v>16</v>
      </c>
      <c r="J51" s="326" t="s">
        <v>3</v>
      </c>
      <c r="K51" s="5">
        <f t="shared" si="7"/>
        <v>16</v>
      </c>
      <c r="L51" s="342">
        <v>15283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12205</v>
      </c>
      <c r="I52" s="128">
        <v>34</v>
      </c>
      <c r="J52" s="326" t="s">
        <v>1</v>
      </c>
      <c r="K52" s="5">
        <f t="shared" si="7"/>
        <v>34</v>
      </c>
      <c r="L52" s="342">
        <v>15765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3" t="s">
        <v>76</v>
      </c>
      <c r="H53" s="137">
        <v>7622</v>
      </c>
      <c r="I53" s="128">
        <v>25</v>
      </c>
      <c r="J53" s="326" t="s">
        <v>42</v>
      </c>
      <c r="K53" s="5">
        <f t="shared" si="7"/>
        <v>25</v>
      </c>
      <c r="L53" s="342">
        <v>7317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6" t="s">
        <v>43</v>
      </c>
      <c r="C54" s="58">
        <f aca="true" t="shared" si="8" ref="C54:C63">SUM(H49)</f>
        <v>74438</v>
      </c>
      <c r="D54" s="150">
        <f>SUM(L49)</f>
        <v>94524</v>
      </c>
      <c r="E54" s="73">
        <f aca="true" t="shared" si="9" ref="E54:E64">SUM(N63/M63*100)</f>
        <v>95.96854251273126</v>
      </c>
      <c r="F54" s="73">
        <f>SUM(C54/D54*100)</f>
        <v>78.75037027633194</v>
      </c>
      <c r="G54" s="5"/>
      <c r="H54" s="59">
        <v>3468</v>
      </c>
      <c r="I54" s="128">
        <v>33</v>
      </c>
      <c r="J54" s="326" t="s">
        <v>0</v>
      </c>
      <c r="K54" s="5">
        <f t="shared" si="7"/>
        <v>33</v>
      </c>
      <c r="L54" s="342">
        <v>3636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6" t="s">
        <v>7</v>
      </c>
      <c r="C55" s="58">
        <f t="shared" si="8"/>
        <v>16509</v>
      </c>
      <c r="D55" s="150">
        <f aca="true" t="shared" si="10" ref="D55:D64">SUM(L50)</f>
        <v>17850</v>
      </c>
      <c r="E55" s="73">
        <f t="shared" si="9"/>
        <v>104.83235966471933</v>
      </c>
      <c r="F55" s="73">
        <f aca="true" t="shared" si="11" ref="F55:F64">SUM(C55/D55*100)</f>
        <v>92.4873949579832</v>
      </c>
      <c r="G55" s="5"/>
      <c r="H55" s="59">
        <v>2862</v>
      </c>
      <c r="I55" s="128">
        <v>24</v>
      </c>
      <c r="J55" s="326" t="s">
        <v>41</v>
      </c>
      <c r="K55" s="5">
        <f t="shared" si="7"/>
        <v>24</v>
      </c>
      <c r="L55" s="342">
        <v>6381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6" t="s">
        <v>3</v>
      </c>
      <c r="C56" s="58">
        <f t="shared" si="8"/>
        <v>13163</v>
      </c>
      <c r="D56" s="150">
        <f t="shared" si="10"/>
        <v>15283</v>
      </c>
      <c r="E56" s="73">
        <f t="shared" si="9"/>
        <v>95.90528233151184</v>
      </c>
      <c r="F56" s="73">
        <f t="shared" si="11"/>
        <v>86.12837793626905</v>
      </c>
      <c r="G56" s="5"/>
      <c r="H56" s="137">
        <v>2719</v>
      </c>
      <c r="I56" s="128">
        <v>21</v>
      </c>
      <c r="J56" s="326" t="s">
        <v>38</v>
      </c>
      <c r="K56" s="5">
        <f t="shared" si="7"/>
        <v>21</v>
      </c>
      <c r="L56" s="342">
        <v>443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6" t="s">
        <v>1</v>
      </c>
      <c r="C57" s="58">
        <f t="shared" si="8"/>
        <v>12205</v>
      </c>
      <c r="D57" s="150">
        <f t="shared" si="10"/>
        <v>15765</v>
      </c>
      <c r="E57" s="73">
        <f t="shared" si="9"/>
        <v>123.58242203321184</v>
      </c>
      <c r="F57" s="73">
        <f t="shared" si="11"/>
        <v>77.41833174754203</v>
      </c>
      <c r="G57" s="5"/>
      <c r="H57" s="204">
        <v>2190</v>
      </c>
      <c r="I57" s="128">
        <v>40</v>
      </c>
      <c r="J57" s="326" t="s">
        <v>2</v>
      </c>
      <c r="K57" s="5">
        <f t="shared" si="7"/>
        <v>40</v>
      </c>
      <c r="L57" s="342">
        <v>3017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6" t="s">
        <v>42</v>
      </c>
      <c r="C58" s="58">
        <f t="shared" si="8"/>
        <v>7622</v>
      </c>
      <c r="D58" s="150">
        <f t="shared" si="10"/>
        <v>7317</v>
      </c>
      <c r="E58" s="73">
        <f t="shared" si="9"/>
        <v>99.84280848834163</v>
      </c>
      <c r="F58" s="73">
        <f t="shared" si="11"/>
        <v>104.16837501708352</v>
      </c>
      <c r="G58" s="16"/>
      <c r="H58" s="431">
        <v>1759</v>
      </c>
      <c r="I58" s="221">
        <v>36</v>
      </c>
      <c r="J58" s="331" t="s">
        <v>5</v>
      </c>
      <c r="K58" s="18">
        <f t="shared" si="7"/>
        <v>36</v>
      </c>
      <c r="L58" s="343">
        <v>790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6" t="s">
        <v>0</v>
      </c>
      <c r="C59" s="58">
        <f t="shared" si="8"/>
        <v>3468</v>
      </c>
      <c r="D59" s="150">
        <f t="shared" si="10"/>
        <v>3636</v>
      </c>
      <c r="E59" s="73">
        <f t="shared" si="9"/>
        <v>90.7615807380267</v>
      </c>
      <c r="F59" s="73">
        <f t="shared" si="11"/>
        <v>95.37953795379538</v>
      </c>
      <c r="G59" s="5"/>
      <c r="H59" s="141">
        <v>1735</v>
      </c>
      <c r="I59" s="231">
        <v>38</v>
      </c>
      <c r="J59" s="376" t="s">
        <v>52</v>
      </c>
      <c r="K59" s="12" t="s">
        <v>100</v>
      </c>
      <c r="L59" s="344">
        <v>175379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6" t="s">
        <v>41</v>
      </c>
      <c r="C60" s="58">
        <f t="shared" si="8"/>
        <v>2862</v>
      </c>
      <c r="D60" s="150">
        <f t="shared" si="10"/>
        <v>6381</v>
      </c>
      <c r="E60" s="73">
        <f t="shared" si="9"/>
        <v>85.12790005948841</v>
      </c>
      <c r="F60" s="73">
        <f t="shared" si="11"/>
        <v>44.851904090267986</v>
      </c>
      <c r="G60" s="5"/>
      <c r="H60" s="204">
        <v>1093</v>
      </c>
      <c r="I60" s="231">
        <v>15</v>
      </c>
      <c r="J60" s="326" t="s">
        <v>33</v>
      </c>
      <c r="K60" s="1"/>
      <c r="L60" s="162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6" t="s">
        <v>38</v>
      </c>
      <c r="C61" s="58">
        <f t="shared" si="8"/>
        <v>2719</v>
      </c>
      <c r="D61" s="150">
        <f t="shared" si="10"/>
        <v>443</v>
      </c>
      <c r="E61" s="73">
        <f t="shared" si="9"/>
        <v>55.33170533170533</v>
      </c>
      <c r="F61" s="73">
        <f t="shared" si="11"/>
        <v>613.7697516930023</v>
      </c>
      <c r="G61" s="15"/>
      <c r="H61" s="141">
        <v>1059</v>
      </c>
      <c r="I61" s="231">
        <v>22</v>
      </c>
      <c r="J61" s="326" t="s">
        <v>39</v>
      </c>
      <c r="K61" s="68"/>
      <c r="S61" s="31"/>
      <c r="T61" s="31"/>
      <c r="U61" s="31"/>
      <c r="V61" s="31"/>
    </row>
    <row r="62" spans="1:22" ht="13.5">
      <c r="A62" s="85">
        <v>9</v>
      </c>
      <c r="B62" s="326" t="s">
        <v>2</v>
      </c>
      <c r="C62" s="58">
        <f t="shared" si="8"/>
        <v>2190</v>
      </c>
      <c r="D62" s="150">
        <f t="shared" si="10"/>
        <v>3017</v>
      </c>
      <c r="E62" s="73">
        <f t="shared" si="9"/>
        <v>154.4428772919605</v>
      </c>
      <c r="F62" s="73">
        <f t="shared" si="11"/>
        <v>72.58866423599602</v>
      </c>
      <c r="G62" s="16"/>
      <c r="H62" s="141">
        <v>599</v>
      </c>
      <c r="I62" s="375">
        <v>28</v>
      </c>
      <c r="J62" s="326" t="s">
        <v>45</v>
      </c>
      <c r="K62" s="68"/>
      <c r="L62" s="1" t="s">
        <v>91</v>
      </c>
      <c r="M62" s="143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1" t="s">
        <v>5</v>
      </c>
      <c r="C63" s="58">
        <f t="shared" si="8"/>
        <v>1759</v>
      </c>
      <c r="D63" s="228">
        <f t="shared" si="10"/>
        <v>790</v>
      </c>
      <c r="E63" s="87">
        <f t="shared" si="9"/>
        <v>100.45688178183896</v>
      </c>
      <c r="F63" s="73">
        <f t="shared" si="11"/>
        <v>222.65822784810126</v>
      </c>
      <c r="G63" s="142"/>
      <c r="H63" s="141">
        <v>418</v>
      </c>
      <c r="I63" s="128">
        <v>31</v>
      </c>
      <c r="J63" s="326" t="s">
        <v>188</v>
      </c>
      <c r="K63" s="5">
        <f>SUM(K49)</f>
        <v>26</v>
      </c>
      <c r="L63" s="326" t="s">
        <v>43</v>
      </c>
      <c r="M63" s="356">
        <v>77565</v>
      </c>
      <c r="N63" s="138">
        <f>SUM(H49)</f>
        <v>74438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4">
        <f>SUM(H89)</f>
        <v>143501</v>
      </c>
      <c r="D64" s="229">
        <f t="shared" si="10"/>
        <v>175379</v>
      </c>
      <c r="E64" s="87">
        <f t="shared" si="9"/>
        <v>99.95472465625565</v>
      </c>
      <c r="F64" s="94">
        <f t="shared" si="11"/>
        <v>81.82336539722543</v>
      </c>
      <c r="G64" s="93"/>
      <c r="H64" s="434">
        <v>271</v>
      </c>
      <c r="I64" s="128">
        <v>23</v>
      </c>
      <c r="J64" s="326" t="s">
        <v>40</v>
      </c>
      <c r="K64" s="5">
        <f aca="true" t="shared" si="12" ref="K64:K72">SUM(K50)</f>
        <v>13</v>
      </c>
      <c r="L64" s="326" t="s">
        <v>7</v>
      </c>
      <c r="M64" s="356">
        <v>15748</v>
      </c>
      <c r="N64" s="138">
        <f aca="true" t="shared" si="13" ref="N64:N72">SUM(H50)</f>
        <v>16509</v>
      </c>
      <c r="O64" s="61"/>
      <c r="S64" s="31"/>
      <c r="T64" s="31"/>
      <c r="U64" s="31"/>
      <c r="V64" s="31"/>
    </row>
    <row r="65" spans="8:22" ht="13.5">
      <c r="H65" s="58">
        <v>251</v>
      </c>
      <c r="I65" s="128">
        <v>12</v>
      </c>
      <c r="J65" s="326" t="s">
        <v>31</v>
      </c>
      <c r="K65" s="5">
        <f t="shared" si="12"/>
        <v>16</v>
      </c>
      <c r="L65" s="326" t="s">
        <v>3</v>
      </c>
      <c r="M65" s="356">
        <v>13725</v>
      </c>
      <c r="N65" s="138">
        <f t="shared" si="13"/>
        <v>13163</v>
      </c>
      <c r="O65" s="61"/>
      <c r="S65" s="31"/>
      <c r="T65" s="31"/>
      <c r="U65" s="31"/>
      <c r="V65" s="31"/>
    </row>
    <row r="66" spans="8:22" ht="13.5">
      <c r="H66" s="59">
        <v>244</v>
      </c>
      <c r="I66" s="128">
        <v>30</v>
      </c>
      <c r="J66" s="326" t="s">
        <v>47</v>
      </c>
      <c r="K66" s="5">
        <f t="shared" si="12"/>
        <v>34</v>
      </c>
      <c r="L66" s="326" t="s">
        <v>1</v>
      </c>
      <c r="M66" s="356">
        <v>9876</v>
      </c>
      <c r="N66" s="138">
        <f t="shared" si="13"/>
        <v>12205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232</v>
      </c>
      <c r="I67" s="128">
        <v>17</v>
      </c>
      <c r="J67" s="326" t="s">
        <v>34</v>
      </c>
      <c r="K67" s="5">
        <f t="shared" si="12"/>
        <v>25</v>
      </c>
      <c r="L67" s="326" t="s">
        <v>42</v>
      </c>
      <c r="M67" s="356">
        <v>7634</v>
      </c>
      <c r="N67" s="138">
        <f t="shared" si="13"/>
        <v>7622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137">
        <v>210</v>
      </c>
      <c r="I68" s="128">
        <v>1</v>
      </c>
      <c r="J68" s="326" t="s">
        <v>4</v>
      </c>
      <c r="K68" s="5">
        <f t="shared" si="12"/>
        <v>33</v>
      </c>
      <c r="L68" s="326" t="s">
        <v>0</v>
      </c>
      <c r="M68" s="356">
        <v>3821</v>
      </c>
      <c r="N68" s="138">
        <f t="shared" si="13"/>
        <v>3468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7">
        <v>177</v>
      </c>
      <c r="I69" s="128">
        <v>3</v>
      </c>
      <c r="J69" s="326" t="s">
        <v>22</v>
      </c>
      <c r="K69" s="5">
        <f t="shared" si="12"/>
        <v>24</v>
      </c>
      <c r="L69" s="326" t="s">
        <v>41</v>
      </c>
      <c r="M69" s="356">
        <v>3362</v>
      </c>
      <c r="N69" s="138">
        <f t="shared" si="13"/>
        <v>2862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142</v>
      </c>
      <c r="I70" s="128">
        <v>14</v>
      </c>
      <c r="J70" s="326" t="s">
        <v>32</v>
      </c>
      <c r="K70" s="5">
        <f t="shared" si="12"/>
        <v>21</v>
      </c>
      <c r="L70" s="326" t="s">
        <v>38</v>
      </c>
      <c r="M70" s="356">
        <v>4914</v>
      </c>
      <c r="N70" s="138">
        <f t="shared" si="13"/>
        <v>2719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61</v>
      </c>
      <c r="I71" s="128">
        <v>29</v>
      </c>
      <c r="J71" s="326" t="s">
        <v>187</v>
      </c>
      <c r="K71" s="5">
        <f t="shared" si="12"/>
        <v>40</v>
      </c>
      <c r="L71" s="326" t="s">
        <v>2</v>
      </c>
      <c r="M71" s="356">
        <v>1418</v>
      </c>
      <c r="N71" s="138">
        <f t="shared" si="13"/>
        <v>2190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44</v>
      </c>
      <c r="I72" s="128">
        <v>37</v>
      </c>
      <c r="J72" s="326" t="s">
        <v>51</v>
      </c>
      <c r="K72" s="5">
        <f t="shared" si="12"/>
        <v>36</v>
      </c>
      <c r="L72" s="331" t="s">
        <v>5</v>
      </c>
      <c r="M72" s="357">
        <v>1751</v>
      </c>
      <c r="N72" s="352">
        <f t="shared" si="13"/>
        <v>1759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7">
        <v>29</v>
      </c>
      <c r="I73" s="128">
        <v>27</v>
      </c>
      <c r="J73" s="326" t="s">
        <v>44</v>
      </c>
      <c r="K73" s="58"/>
      <c r="L73" s="353" t="s">
        <v>168</v>
      </c>
      <c r="M73" s="355">
        <v>143566</v>
      </c>
      <c r="N73" s="354">
        <f>SUM(H89)</f>
        <v>143501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7">
        <v>1</v>
      </c>
      <c r="I74" s="128">
        <v>19</v>
      </c>
      <c r="J74" s="326" t="s">
        <v>36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2</v>
      </c>
      <c r="J75" s="326" t="s">
        <v>6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8">
        <v>4</v>
      </c>
      <c r="J76" s="326" t="s">
        <v>23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5</v>
      </c>
      <c r="J77" s="326" t="s">
        <v>24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138">
        <v>0</v>
      </c>
      <c r="I78" s="128">
        <v>6</v>
      </c>
      <c r="J78" s="326" t="s">
        <v>25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7</v>
      </c>
      <c r="J79" s="326" t="s">
        <v>26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2">
        <v>0</v>
      </c>
      <c r="I80" s="128">
        <v>8</v>
      </c>
      <c r="J80" s="326" t="s">
        <v>27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9</v>
      </c>
      <c r="J81" s="326" t="s">
        <v>28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10</v>
      </c>
      <c r="J82" s="326" t="s">
        <v>29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137">
        <v>0</v>
      </c>
      <c r="I83" s="128">
        <v>11</v>
      </c>
      <c r="J83" s="326" t="s">
        <v>30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18</v>
      </c>
      <c r="J84" s="326" t="s">
        <v>35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7">
        <v>0</v>
      </c>
      <c r="I85" s="128">
        <v>20</v>
      </c>
      <c r="J85" s="326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137">
        <v>0</v>
      </c>
      <c r="I86" s="128">
        <v>32</v>
      </c>
      <c r="J86" s="326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8">
        <v>35</v>
      </c>
      <c r="J87" s="326" t="s">
        <v>50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8">
        <v>39</v>
      </c>
      <c r="J88" s="326" t="s">
        <v>53</v>
      </c>
      <c r="L88" s="64"/>
      <c r="M88" s="31"/>
      <c r="N88" s="31"/>
      <c r="O88" s="31"/>
      <c r="Q88" s="31"/>
    </row>
    <row r="89" spans="8:15" ht="13.5">
      <c r="H89" s="187">
        <f>SUM(H49:H88)</f>
        <v>143501</v>
      </c>
      <c r="I89" s="128"/>
      <c r="J89" s="5" t="s">
        <v>179</v>
      </c>
      <c r="L89" s="64"/>
      <c r="M89" s="31"/>
      <c r="N89" s="31"/>
      <c r="O89" s="31"/>
    </row>
    <row r="90" spans="9:16" ht="13.5">
      <c r="I90" s="350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5"/>
      <c r="Q1" s="31"/>
      <c r="R1" s="16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3" t="s">
        <v>209</v>
      </c>
      <c r="I2" s="128"/>
      <c r="J2" s="402" t="s">
        <v>203</v>
      </c>
      <c r="K2" s="5"/>
      <c r="L2" s="386" t="s">
        <v>195</v>
      </c>
      <c r="Q2" s="1"/>
      <c r="R2" s="166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1" t="s">
        <v>199</v>
      </c>
      <c r="I3" s="128"/>
      <c r="J3" s="239" t="s">
        <v>200</v>
      </c>
      <c r="K3" s="5"/>
      <c r="L3" s="57" t="s">
        <v>199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33243</v>
      </c>
      <c r="I4" s="128">
        <v>3</v>
      </c>
      <c r="J4" s="42" t="s">
        <v>22</v>
      </c>
      <c r="K4" s="184">
        <f>SUM(I4)</f>
        <v>3</v>
      </c>
      <c r="L4" s="361">
        <v>26059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28328</v>
      </c>
      <c r="I5" s="128">
        <v>33</v>
      </c>
      <c r="J5" s="42" t="s">
        <v>0</v>
      </c>
      <c r="K5" s="184">
        <f aca="true" t="shared" si="0" ref="K5:K13">SUM(I5)</f>
        <v>33</v>
      </c>
      <c r="L5" s="361">
        <v>34456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23834</v>
      </c>
      <c r="I6" s="128">
        <v>31</v>
      </c>
      <c r="J6" s="42" t="s">
        <v>94</v>
      </c>
      <c r="K6" s="184">
        <f t="shared" si="0"/>
        <v>31</v>
      </c>
      <c r="L6" s="361">
        <v>26311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17190</v>
      </c>
      <c r="I7" s="128">
        <v>13</v>
      </c>
      <c r="J7" s="42" t="s">
        <v>7</v>
      </c>
      <c r="K7" s="184">
        <f t="shared" si="0"/>
        <v>13</v>
      </c>
      <c r="L7" s="361">
        <v>14359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12823</v>
      </c>
      <c r="I8" s="128">
        <v>16</v>
      </c>
      <c r="J8" s="42" t="s">
        <v>3</v>
      </c>
      <c r="K8" s="184">
        <f t="shared" si="0"/>
        <v>16</v>
      </c>
      <c r="L8" s="361">
        <v>11998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11670</v>
      </c>
      <c r="I9" s="128">
        <v>36</v>
      </c>
      <c r="J9" s="42" t="s">
        <v>5</v>
      </c>
      <c r="K9" s="184">
        <f t="shared" si="0"/>
        <v>36</v>
      </c>
      <c r="L9" s="361">
        <v>14308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9698</v>
      </c>
      <c r="I10" s="128">
        <v>34</v>
      </c>
      <c r="J10" s="42" t="s">
        <v>1</v>
      </c>
      <c r="K10" s="184">
        <f t="shared" si="0"/>
        <v>34</v>
      </c>
      <c r="L10" s="361">
        <v>11139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9215</v>
      </c>
      <c r="I11" s="128">
        <v>40</v>
      </c>
      <c r="J11" s="42" t="s">
        <v>2</v>
      </c>
      <c r="K11" s="184">
        <f t="shared" si="0"/>
        <v>40</v>
      </c>
      <c r="L11" s="361">
        <v>7231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7713</v>
      </c>
      <c r="I12" s="128">
        <v>26</v>
      </c>
      <c r="J12" s="42" t="s">
        <v>43</v>
      </c>
      <c r="K12" s="184">
        <f t="shared" si="0"/>
        <v>26</v>
      </c>
      <c r="L12" s="361">
        <v>5150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5">
        <v>7582</v>
      </c>
      <c r="I13" s="221">
        <v>38</v>
      </c>
      <c r="J13" s="78" t="s">
        <v>52</v>
      </c>
      <c r="K13" s="184">
        <f t="shared" si="0"/>
        <v>38</v>
      </c>
      <c r="L13" s="362">
        <v>7010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59">
        <v>6693</v>
      </c>
      <c r="I14" s="191">
        <v>2</v>
      </c>
      <c r="J14" s="77" t="s">
        <v>6</v>
      </c>
      <c r="K14" s="163" t="s">
        <v>9</v>
      </c>
      <c r="L14" s="363">
        <v>202841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6103</v>
      </c>
      <c r="I15" s="128">
        <v>17</v>
      </c>
      <c r="J15" s="42" t="s">
        <v>34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3375</v>
      </c>
      <c r="I16" s="128">
        <v>25</v>
      </c>
      <c r="J16" s="42" t="s">
        <v>42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3023</v>
      </c>
      <c r="I17" s="128">
        <v>24</v>
      </c>
      <c r="J17" s="42" t="s">
        <v>41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2">
        <v>1804</v>
      </c>
      <c r="I18" s="128">
        <v>9</v>
      </c>
      <c r="J18" s="42" t="s">
        <v>28</v>
      </c>
      <c r="K18" s="1"/>
      <c r="L18" s="404" t="s">
        <v>203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1409</v>
      </c>
      <c r="I19" s="128">
        <v>14</v>
      </c>
      <c r="J19" s="42" t="s">
        <v>32</v>
      </c>
      <c r="K19" s="184">
        <f>SUM(I4)</f>
        <v>3</v>
      </c>
      <c r="L19" s="42" t="s">
        <v>22</v>
      </c>
      <c r="M19" s="339">
        <v>19917</v>
      </c>
      <c r="N19" s="138">
        <f>SUM(H4)</f>
        <v>33243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209</v>
      </c>
      <c r="D20" s="83" t="s">
        <v>195</v>
      </c>
      <c r="E20" s="83" t="s">
        <v>75</v>
      </c>
      <c r="F20" s="83" t="s">
        <v>74</v>
      </c>
      <c r="G20" s="84" t="s">
        <v>76</v>
      </c>
      <c r="H20" s="137">
        <v>1397</v>
      </c>
      <c r="I20" s="128">
        <v>39</v>
      </c>
      <c r="J20" s="42" t="s">
        <v>53</v>
      </c>
      <c r="K20" s="184">
        <f aca="true" t="shared" si="1" ref="K20:K28">SUM(I5)</f>
        <v>33</v>
      </c>
      <c r="L20" s="42" t="s">
        <v>0</v>
      </c>
      <c r="M20" s="340">
        <v>28783</v>
      </c>
      <c r="N20" s="138">
        <f aca="true" t="shared" si="2" ref="N20:N28">SUM(H5)</f>
        <v>28328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22</v>
      </c>
      <c r="C21" s="58">
        <f>SUM(H4)</f>
        <v>33243</v>
      </c>
      <c r="D21" s="9">
        <f>SUM(L4)</f>
        <v>26059</v>
      </c>
      <c r="E21" s="73">
        <f aca="true" t="shared" si="3" ref="E21:E30">SUM(N19/M19*100)</f>
        <v>166.90766681729176</v>
      </c>
      <c r="F21" s="73">
        <f aca="true" t="shared" si="4" ref="F21:F31">SUM(C21/D21*100)</f>
        <v>127.56821059902528</v>
      </c>
      <c r="G21" s="86"/>
      <c r="H21" s="137">
        <v>960</v>
      </c>
      <c r="I21" s="128">
        <v>12</v>
      </c>
      <c r="J21" s="42" t="s">
        <v>31</v>
      </c>
      <c r="K21" s="184">
        <f t="shared" si="1"/>
        <v>31</v>
      </c>
      <c r="L21" s="42" t="s">
        <v>94</v>
      </c>
      <c r="M21" s="340">
        <v>24337</v>
      </c>
      <c r="N21" s="138">
        <f t="shared" si="2"/>
        <v>23834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0</v>
      </c>
      <c r="C22" s="58">
        <f aca="true" t="shared" si="5" ref="C22:C30">SUM(H5)</f>
        <v>28328</v>
      </c>
      <c r="D22" s="9">
        <f aca="true" t="shared" si="6" ref="D22:D30">SUM(L5)</f>
        <v>34456</v>
      </c>
      <c r="E22" s="73">
        <f t="shared" si="3"/>
        <v>98.41920578119029</v>
      </c>
      <c r="F22" s="73">
        <f t="shared" si="4"/>
        <v>82.21499883909914</v>
      </c>
      <c r="G22" s="86"/>
      <c r="H22" s="137">
        <v>530</v>
      </c>
      <c r="I22" s="128">
        <v>10</v>
      </c>
      <c r="J22" s="42" t="s">
        <v>29</v>
      </c>
      <c r="K22" s="184">
        <f t="shared" si="1"/>
        <v>13</v>
      </c>
      <c r="L22" s="42" t="s">
        <v>7</v>
      </c>
      <c r="M22" s="340">
        <v>12506</v>
      </c>
      <c r="N22" s="138">
        <f t="shared" si="2"/>
        <v>17190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94</v>
      </c>
      <c r="C23" s="58">
        <f t="shared" si="5"/>
        <v>23834</v>
      </c>
      <c r="D23" s="9">
        <f t="shared" si="6"/>
        <v>26311</v>
      </c>
      <c r="E23" s="73">
        <f t="shared" si="3"/>
        <v>97.93318814973087</v>
      </c>
      <c r="F23" s="73">
        <f t="shared" si="4"/>
        <v>90.58568659496028</v>
      </c>
      <c r="G23" s="86"/>
      <c r="H23" s="137">
        <v>500</v>
      </c>
      <c r="I23" s="128">
        <v>4</v>
      </c>
      <c r="J23" s="42" t="s">
        <v>23</v>
      </c>
      <c r="K23" s="184">
        <f t="shared" si="1"/>
        <v>16</v>
      </c>
      <c r="L23" s="42" t="s">
        <v>3</v>
      </c>
      <c r="M23" s="340">
        <v>12475</v>
      </c>
      <c r="N23" s="138">
        <f t="shared" si="2"/>
        <v>12823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7</v>
      </c>
      <c r="C24" s="58">
        <f t="shared" si="5"/>
        <v>17190</v>
      </c>
      <c r="D24" s="9">
        <f t="shared" si="6"/>
        <v>14359</v>
      </c>
      <c r="E24" s="73">
        <f t="shared" si="3"/>
        <v>137.45402206940668</v>
      </c>
      <c r="F24" s="73">
        <f t="shared" si="4"/>
        <v>119.7158576502542</v>
      </c>
      <c r="G24" s="86"/>
      <c r="H24" s="137">
        <v>420</v>
      </c>
      <c r="I24" s="128">
        <v>1</v>
      </c>
      <c r="J24" s="42" t="s">
        <v>4</v>
      </c>
      <c r="K24" s="184">
        <f t="shared" si="1"/>
        <v>36</v>
      </c>
      <c r="L24" s="42" t="s">
        <v>5</v>
      </c>
      <c r="M24" s="340">
        <v>10651</v>
      </c>
      <c r="N24" s="138">
        <f t="shared" si="2"/>
        <v>11670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3</v>
      </c>
      <c r="C25" s="58">
        <f t="shared" si="5"/>
        <v>12823</v>
      </c>
      <c r="D25" s="9">
        <f t="shared" si="6"/>
        <v>11998</v>
      </c>
      <c r="E25" s="73">
        <f t="shared" si="3"/>
        <v>102.78957915831664</v>
      </c>
      <c r="F25" s="73">
        <f t="shared" si="4"/>
        <v>106.87614602433739</v>
      </c>
      <c r="G25" s="96"/>
      <c r="H25" s="137">
        <v>241</v>
      </c>
      <c r="I25" s="128">
        <v>11</v>
      </c>
      <c r="J25" s="42" t="s">
        <v>30</v>
      </c>
      <c r="K25" s="184">
        <f t="shared" si="1"/>
        <v>34</v>
      </c>
      <c r="L25" s="42" t="s">
        <v>1</v>
      </c>
      <c r="M25" s="340">
        <v>9272</v>
      </c>
      <c r="N25" s="138">
        <f t="shared" si="2"/>
        <v>9698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5</v>
      </c>
      <c r="C26" s="58">
        <f t="shared" si="5"/>
        <v>11670</v>
      </c>
      <c r="D26" s="9">
        <f t="shared" si="6"/>
        <v>14308</v>
      </c>
      <c r="E26" s="73">
        <f t="shared" si="3"/>
        <v>109.56717679091166</v>
      </c>
      <c r="F26" s="73">
        <f t="shared" si="4"/>
        <v>81.56276209113783</v>
      </c>
      <c r="G26" s="86"/>
      <c r="H26" s="137">
        <v>219</v>
      </c>
      <c r="I26" s="128">
        <v>18</v>
      </c>
      <c r="J26" s="42" t="s">
        <v>35</v>
      </c>
      <c r="K26" s="184">
        <f t="shared" si="1"/>
        <v>40</v>
      </c>
      <c r="L26" s="42" t="s">
        <v>2</v>
      </c>
      <c r="M26" s="340">
        <v>7054</v>
      </c>
      <c r="N26" s="138">
        <f t="shared" si="2"/>
        <v>9215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1</v>
      </c>
      <c r="C27" s="58">
        <f t="shared" si="5"/>
        <v>9698</v>
      </c>
      <c r="D27" s="9">
        <f t="shared" si="6"/>
        <v>11139</v>
      </c>
      <c r="E27" s="73">
        <f t="shared" si="3"/>
        <v>104.59447799827437</v>
      </c>
      <c r="F27" s="73">
        <f t="shared" si="4"/>
        <v>87.06347068857168</v>
      </c>
      <c r="G27" s="86"/>
      <c r="H27" s="137">
        <v>218</v>
      </c>
      <c r="I27" s="128">
        <v>20</v>
      </c>
      <c r="J27" s="42" t="s">
        <v>37</v>
      </c>
      <c r="K27" s="184">
        <f t="shared" si="1"/>
        <v>26</v>
      </c>
      <c r="L27" s="42" t="s">
        <v>43</v>
      </c>
      <c r="M27" s="340">
        <v>5287</v>
      </c>
      <c r="N27" s="138">
        <f t="shared" si="2"/>
        <v>7713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2</v>
      </c>
      <c r="C28" s="58">
        <f t="shared" si="5"/>
        <v>9215</v>
      </c>
      <c r="D28" s="9">
        <f t="shared" si="6"/>
        <v>7231</v>
      </c>
      <c r="E28" s="73">
        <f t="shared" si="3"/>
        <v>130.63510065211227</v>
      </c>
      <c r="F28" s="73">
        <f t="shared" si="4"/>
        <v>127.43742220992947</v>
      </c>
      <c r="G28" s="97"/>
      <c r="H28" s="137">
        <v>203</v>
      </c>
      <c r="I28" s="128">
        <v>32</v>
      </c>
      <c r="J28" s="42" t="s">
        <v>49</v>
      </c>
      <c r="K28" s="387">
        <f t="shared" si="1"/>
        <v>38</v>
      </c>
      <c r="L28" s="78" t="s">
        <v>52</v>
      </c>
      <c r="M28" s="388">
        <v>6680</v>
      </c>
      <c r="N28" s="352">
        <f t="shared" si="2"/>
        <v>7582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43</v>
      </c>
      <c r="C29" s="58">
        <f t="shared" si="5"/>
        <v>7713</v>
      </c>
      <c r="D29" s="9">
        <f t="shared" si="6"/>
        <v>5150</v>
      </c>
      <c r="E29" s="73">
        <f t="shared" si="3"/>
        <v>145.88613580480424</v>
      </c>
      <c r="F29" s="73">
        <f t="shared" si="4"/>
        <v>149.76699029126212</v>
      </c>
      <c r="G29" s="96"/>
      <c r="H29" s="59">
        <v>192</v>
      </c>
      <c r="I29" s="128">
        <v>19</v>
      </c>
      <c r="J29" s="42" t="s">
        <v>36</v>
      </c>
      <c r="K29" s="181"/>
      <c r="L29" s="181" t="s">
        <v>92</v>
      </c>
      <c r="M29" s="389">
        <v>162764</v>
      </c>
      <c r="N29" s="367">
        <f>SUM(H44)</f>
        <v>188804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52</v>
      </c>
      <c r="C30" s="58">
        <f t="shared" si="5"/>
        <v>7582</v>
      </c>
      <c r="D30" s="9">
        <f t="shared" si="6"/>
        <v>7010</v>
      </c>
      <c r="E30" s="81">
        <f t="shared" si="3"/>
        <v>113.50299401197606</v>
      </c>
      <c r="F30" s="87">
        <f t="shared" si="4"/>
        <v>108.15977175463622</v>
      </c>
      <c r="G30" s="99"/>
      <c r="H30" s="137">
        <v>78</v>
      </c>
      <c r="I30" s="128">
        <v>27</v>
      </c>
      <c r="J30" s="112" t="s">
        <v>44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188804</v>
      </c>
      <c r="D31" s="91">
        <f>SUM(L14)</f>
        <v>202841</v>
      </c>
      <c r="E31" s="94">
        <f>SUM(N29/M29*100)</f>
        <v>115.99862377429899</v>
      </c>
      <c r="F31" s="87">
        <f t="shared" si="4"/>
        <v>93.07980142081729</v>
      </c>
      <c r="G31" s="95"/>
      <c r="H31" s="137">
        <v>77</v>
      </c>
      <c r="I31" s="128">
        <v>15</v>
      </c>
      <c r="J31" s="164" t="s">
        <v>33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47</v>
      </c>
      <c r="I32" s="128">
        <v>21</v>
      </c>
      <c r="J32" s="164" t="s">
        <v>38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7</v>
      </c>
      <c r="I33" s="128">
        <v>37</v>
      </c>
      <c r="J33" s="164" t="s">
        <v>51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59">
        <v>6</v>
      </c>
      <c r="I34" s="128">
        <v>22</v>
      </c>
      <c r="J34" s="164" t="s">
        <v>39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2">
        <v>5</v>
      </c>
      <c r="I35" s="128">
        <v>5</v>
      </c>
      <c r="J35" s="164" t="s">
        <v>24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58">
        <v>1</v>
      </c>
      <c r="I36" s="128">
        <v>23</v>
      </c>
      <c r="J36" s="164" t="s">
        <v>40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0</v>
      </c>
      <c r="I37" s="128">
        <v>6</v>
      </c>
      <c r="J37" s="164" t="s">
        <v>25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4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4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28</v>
      </c>
      <c r="J40" s="164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29</v>
      </c>
      <c r="J41" s="164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4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8">
        <f>SUM(H4:H43)</f>
        <v>188804</v>
      </c>
      <c r="I44" s="128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6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5" t="s">
        <v>209</v>
      </c>
      <c r="I48" s="128"/>
      <c r="J48" s="406" t="s">
        <v>162</v>
      </c>
      <c r="K48" s="5"/>
      <c r="L48" s="382" t="s">
        <v>217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199</v>
      </c>
      <c r="I49" s="128"/>
      <c r="J49" s="239" t="s">
        <v>21</v>
      </c>
      <c r="K49" s="5"/>
      <c r="L49" s="146" t="s">
        <v>199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23756</v>
      </c>
      <c r="I50" s="128">
        <v>16</v>
      </c>
      <c r="J50" s="42" t="s">
        <v>3</v>
      </c>
      <c r="K50" s="189">
        <f>SUM(I50)</f>
        <v>16</v>
      </c>
      <c r="L50" s="342">
        <v>26875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2014</v>
      </c>
      <c r="I51" s="128">
        <v>40</v>
      </c>
      <c r="J51" s="42" t="s">
        <v>2</v>
      </c>
      <c r="K51" s="189">
        <f aca="true" t="shared" si="7" ref="K51:K59">SUM(I51)</f>
        <v>40</v>
      </c>
      <c r="L51" s="342">
        <v>1797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1685</v>
      </c>
      <c r="I52" s="128">
        <v>26</v>
      </c>
      <c r="J52" s="42" t="s">
        <v>43</v>
      </c>
      <c r="K52" s="189">
        <f t="shared" si="7"/>
        <v>26</v>
      </c>
      <c r="L52" s="342">
        <v>4826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4" t="s">
        <v>76</v>
      </c>
      <c r="H53" s="59">
        <v>1081</v>
      </c>
      <c r="I53" s="128">
        <v>33</v>
      </c>
      <c r="J53" s="42" t="s">
        <v>0</v>
      </c>
      <c r="K53" s="189">
        <f t="shared" si="7"/>
        <v>33</v>
      </c>
      <c r="L53" s="342">
        <v>1455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23756</v>
      </c>
      <c r="D54" s="150">
        <f>SUM(L50)</f>
        <v>26875</v>
      </c>
      <c r="E54" s="73">
        <f aca="true" t="shared" si="8" ref="E54:E63">SUM(N67/M67*100)</f>
        <v>96.14699692407316</v>
      </c>
      <c r="F54" s="73">
        <f aca="true" t="shared" si="9" ref="F54:F61">SUM(C54/D54*100)</f>
        <v>88.39441860465116</v>
      </c>
      <c r="G54" s="86"/>
      <c r="H54" s="59">
        <v>1064</v>
      </c>
      <c r="I54" s="128">
        <v>36</v>
      </c>
      <c r="J54" s="42" t="s">
        <v>5</v>
      </c>
      <c r="K54" s="189">
        <f t="shared" si="7"/>
        <v>36</v>
      </c>
      <c r="L54" s="342">
        <v>1391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2</v>
      </c>
      <c r="C55" s="58">
        <f aca="true" t="shared" si="10" ref="C55:C63">SUM(H51)</f>
        <v>2014</v>
      </c>
      <c r="D55" s="150">
        <f aca="true" t="shared" si="11" ref="D55:D63">SUM(L51)</f>
        <v>1797</v>
      </c>
      <c r="E55" s="73">
        <f t="shared" si="8"/>
        <v>105.50026191723416</v>
      </c>
      <c r="F55" s="73">
        <f t="shared" si="9"/>
        <v>112.07568169170841</v>
      </c>
      <c r="G55" s="86"/>
      <c r="H55" s="59">
        <v>907</v>
      </c>
      <c r="I55" s="128">
        <v>34</v>
      </c>
      <c r="J55" s="42" t="s">
        <v>1</v>
      </c>
      <c r="K55" s="189">
        <f t="shared" si="7"/>
        <v>34</v>
      </c>
      <c r="L55" s="342">
        <v>1071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43</v>
      </c>
      <c r="C56" s="58">
        <f t="shared" si="10"/>
        <v>1685</v>
      </c>
      <c r="D56" s="150">
        <f t="shared" si="11"/>
        <v>4826</v>
      </c>
      <c r="E56" s="73">
        <f t="shared" si="8"/>
        <v>63.608909022272556</v>
      </c>
      <c r="F56" s="73">
        <f t="shared" si="9"/>
        <v>34.91504351429756</v>
      </c>
      <c r="G56" s="86"/>
      <c r="H56" s="59">
        <v>718</v>
      </c>
      <c r="I56" s="128">
        <v>25</v>
      </c>
      <c r="J56" s="42" t="s">
        <v>42</v>
      </c>
      <c r="K56" s="189">
        <f t="shared" si="7"/>
        <v>25</v>
      </c>
      <c r="L56" s="342">
        <v>818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0</v>
      </c>
      <c r="C57" s="58">
        <f t="shared" si="10"/>
        <v>1081</v>
      </c>
      <c r="D57" s="150">
        <f t="shared" si="11"/>
        <v>1455</v>
      </c>
      <c r="E57" s="73">
        <f t="shared" si="8"/>
        <v>123.26111744583808</v>
      </c>
      <c r="F57" s="73">
        <f t="shared" si="9"/>
        <v>74.29553264604812</v>
      </c>
      <c r="G57" s="86"/>
      <c r="H57" s="137">
        <v>420</v>
      </c>
      <c r="I57" s="128">
        <v>24</v>
      </c>
      <c r="J57" s="42" t="s">
        <v>41</v>
      </c>
      <c r="K57" s="189">
        <f t="shared" si="7"/>
        <v>24</v>
      </c>
      <c r="L57" s="342">
        <v>334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5</v>
      </c>
      <c r="C58" s="58">
        <f t="shared" si="10"/>
        <v>1064</v>
      </c>
      <c r="D58" s="150">
        <f t="shared" si="11"/>
        <v>1391</v>
      </c>
      <c r="E58" s="73">
        <f t="shared" si="8"/>
        <v>84.37747819191118</v>
      </c>
      <c r="F58" s="73">
        <f t="shared" si="9"/>
        <v>76.49173256649892</v>
      </c>
      <c r="G58" s="96"/>
      <c r="H58" s="59">
        <v>305</v>
      </c>
      <c r="I58" s="128">
        <v>19</v>
      </c>
      <c r="J58" s="42" t="s">
        <v>36</v>
      </c>
      <c r="K58" s="189">
        <f t="shared" si="7"/>
        <v>19</v>
      </c>
      <c r="L58" s="342">
        <v>253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1</v>
      </c>
      <c r="C59" s="58">
        <f t="shared" si="10"/>
        <v>907</v>
      </c>
      <c r="D59" s="150">
        <f t="shared" si="11"/>
        <v>1071</v>
      </c>
      <c r="E59" s="73">
        <f t="shared" si="8"/>
        <v>94.77533960292581</v>
      </c>
      <c r="F59" s="73">
        <f t="shared" si="9"/>
        <v>84.68720821661998</v>
      </c>
      <c r="G59" s="86"/>
      <c r="H59" s="222">
        <v>304</v>
      </c>
      <c r="I59" s="221">
        <v>1</v>
      </c>
      <c r="J59" s="78" t="s">
        <v>4</v>
      </c>
      <c r="K59" s="368">
        <f t="shared" si="7"/>
        <v>1</v>
      </c>
      <c r="L59" s="343">
        <v>269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718</v>
      </c>
      <c r="D60" s="150">
        <f t="shared" si="11"/>
        <v>818</v>
      </c>
      <c r="E60" s="73">
        <f t="shared" si="8"/>
        <v>94.59815546772069</v>
      </c>
      <c r="F60" s="73">
        <f t="shared" si="9"/>
        <v>87.77506112469437</v>
      </c>
      <c r="G60" s="86"/>
      <c r="H60" s="59">
        <v>288</v>
      </c>
      <c r="I60" s="191">
        <v>31</v>
      </c>
      <c r="J60" s="77" t="s">
        <v>208</v>
      </c>
      <c r="K60" s="369" t="s">
        <v>9</v>
      </c>
      <c r="L60" s="370">
        <v>40974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41</v>
      </c>
      <c r="C61" s="58">
        <f t="shared" si="10"/>
        <v>420</v>
      </c>
      <c r="D61" s="150">
        <f t="shared" si="11"/>
        <v>334</v>
      </c>
      <c r="E61" s="73">
        <f t="shared" si="8"/>
        <v>122.44897959183673</v>
      </c>
      <c r="F61" s="73">
        <f t="shared" si="9"/>
        <v>125.74850299401197</v>
      </c>
      <c r="G61" s="97"/>
      <c r="H61" s="137">
        <v>234</v>
      </c>
      <c r="I61" s="128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36</v>
      </c>
      <c r="C62" s="58">
        <f t="shared" si="10"/>
        <v>305</v>
      </c>
      <c r="D62" s="150">
        <f t="shared" si="11"/>
        <v>253</v>
      </c>
      <c r="E62" s="73">
        <f t="shared" si="8"/>
        <v>174.28571428571428</v>
      </c>
      <c r="F62" s="73">
        <f>SUM(C62/D62*100)</f>
        <v>120.55335968379445</v>
      </c>
      <c r="G62" s="96"/>
      <c r="H62" s="59">
        <v>220</v>
      </c>
      <c r="I62" s="128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4</v>
      </c>
      <c r="C63" s="58">
        <f t="shared" si="10"/>
        <v>304</v>
      </c>
      <c r="D63" s="150">
        <f t="shared" si="11"/>
        <v>269</v>
      </c>
      <c r="E63" s="81">
        <f t="shared" si="8"/>
        <v>81.94070080862534</v>
      </c>
      <c r="F63" s="81">
        <f>SUM(C63/D63*100)</f>
        <v>113.01115241635688</v>
      </c>
      <c r="G63" s="99"/>
      <c r="H63" s="59">
        <v>183</v>
      </c>
      <c r="I63" s="128">
        <v>11</v>
      </c>
      <c r="J63" s="42" t="s">
        <v>30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33506</v>
      </c>
      <c r="D64" s="91">
        <f>SUM(L60)</f>
        <v>40974</v>
      </c>
      <c r="E64" s="94">
        <f>SUM(N77/M77*100)</f>
        <v>95.79164045971754</v>
      </c>
      <c r="F64" s="94">
        <f>SUM(C64/D64*100)</f>
        <v>81.77380778054376</v>
      </c>
      <c r="G64" s="95"/>
      <c r="H64" s="60">
        <v>153</v>
      </c>
      <c r="I64" s="128">
        <v>13</v>
      </c>
      <c r="J64" s="42" t="s">
        <v>7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73</v>
      </c>
      <c r="I65" s="128">
        <v>15</v>
      </c>
      <c r="J65" s="42" t="s">
        <v>33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57</v>
      </c>
      <c r="I66" s="128">
        <v>9</v>
      </c>
      <c r="J66" s="42" t="s">
        <v>28</v>
      </c>
      <c r="K66" s="1"/>
      <c r="L66" s="407" t="s">
        <v>162</v>
      </c>
      <c r="M66" s="170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28</v>
      </c>
      <c r="I67" s="128">
        <v>17</v>
      </c>
      <c r="J67" s="42" t="s">
        <v>34</v>
      </c>
      <c r="K67" s="5">
        <f>SUM(I50)</f>
        <v>16</v>
      </c>
      <c r="L67" s="42" t="s">
        <v>3</v>
      </c>
      <c r="M67" s="364">
        <v>24708</v>
      </c>
      <c r="N67" s="138">
        <f>SUM(H50)</f>
        <v>23756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137">
        <v>11</v>
      </c>
      <c r="I68" s="128">
        <v>4</v>
      </c>
      <c r="J68" s="42" t="s">
        <v>23</v>
      </c>
      <c r="K68" s="5">
        <f aca="true" t="shared" si="12" ref="K68:K76">SUM(I51)</f>
        <v>40</v>
      </c>
      <c r="L68" s="42" t="s">
        <v>2</v>
      </c>
      <c r="M68" s="365">
        <v>1909</v>
      </c>
      <c r="N68" s="138">
        <f aca="true" t="shared" si="13" ref="N68:N76">SUM(H51)</f>
        <v>2014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3</v>
      </c>
      <c r="I69" s="128">
        <v>12</v>
      </c>
      <c r="J69" s="42" t="s">
        <v>31</v>
      </c>
      <c r="K69" s="5">
        <f t="shared" si="12"/>
        <v>26</v>
      </c>
      <c r="L69" s="42" t="s">
        <v>43</v>
      </c>
      <c r="M69" s="365">
        <v>2649</v>
      </c>
      <c r="N69" s="138">
        <f t="shared" si="13"/>
        <v>1685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2</v>
      </c>
      <c r="I70" s="128">
        <v>37</v>
      </c>
      <c r="J70" s="42" t="s">
        <v>51</v>
      </c>
      <c r="K70" s="5">
        <f t="shared" si="12"/>
        <v>33</v>
      </c>
      <c r="L70" s="42" t="s">
        <v>0</v>
      </c>
      <c r="M70" s="365">
        <v>877</v>
      </c>
      <c r="N70" s="138">
        <f t="shared" si="13"/>
        <v>1081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2</v>
      </c>
      <c r="J71" s="42" t="s">
        <v>6</v>
      </c>
      <c r="K71" s="5">
        <f t="shared" si="12"/>
        <v>36</v>
      </c>
      <c r="L71" s="42" t="s">
        <v>5</v>
      </c>
      <c r="M71" s="365">
        <v>1261</v>
      </c>
      <c r="N71" s="138">
        <f t="shared" si="13"/>
        <v>1064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37">
        <v>0</v>
      </c>
      <c r="I72" s="128">
        <v>3</v>
      </c>
      <c r="J72" s="42" t="s">
        <v>22</v>
      </c>
      <c r="K72" s="5">
        <f t="shared" si="12"/>
        <v>34</v>
      </c>
      <c r="L72" s="42" t="s">
        <v>1</v>
      </c>
      <c r="M72" s="365">
        <v>957</v>
      </c>
      <c r="N72" s="138">
        <f t="shared" si="13"/>
        <v>907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37">
        <v>0</v>
      </c>
      <c r="I73" s="128">
        <v>5</v>
      </c>
      <c r="J73" s="42" t="s">
        <v>24</v>
      </c>
      <c r="K73" s="5">
        <f t="shared" si="12"/>
        <v>25</v>
      </c>
      <c r="L73" s="42" t="s">
        <v>42</v>
      </c>
      <c r="M73" s="365">
        <v>759</v>
      </c>
      <c r="N73" s="138">
        <f t="shared" si="13"/>
        <v>718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6</v>
      </c>
      <c r="J74" s="42" t="s">
        <v>25</v>
      </c>
      <c r="K74" s="5">
        <f t="shared" si="12"/>
        <v>24</v>
      </c>
      <c r="L74" s="42" t="s">
        <v>41</v>
      </c>
      <c r="M74" s="365">
        <v>343</v>
      </c>
      <c r="N74" s="138">
        <f t="shared" si="13"/>
        <v>420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37">
        <v>0</v>
      </c>
      <c r="I75" s="128">
        <v>7</v>
      </c>
      <c r="J75" s="42" t="s">
        <v>26</v>
      </c>
      <c r="K75" s="5">
        <f t="shared" si="12"/>
        <v>19</v>
      </c>
      <c r="L75" s="42" t="s">
        <v>36</v>
      </c>
      <c r="M75" s="365">
        <v>175</v>
      </c>
      <c r="N75" s="138">
        <f t="shared" si="13"/>
        <v>305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37">
        <v>0</v>
      </c>
      <c r="I76" s="128">
        <v>8</v>
      </c>
      <c r="J76" s="42" t="s">
        <v>27</v>
      </c>
      <c r="K76" s="18">
        <f t="shared" si="12"/>
        <v>1</v>
      </c>
      <c r="L76" s="78" t="s">
        <v>4</v>
      </c>
      <c r="M76" s="366">
        <v>371</v>
      </c>
      <c r="N76" s="352">
        <f t="shared" si="13"/>
        <v>304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10</v>
      </c>
      <c r="J77" s="42" t="s">
        <v>29</v>
      </c>
      <c r="K77" s="5"/>
      <c r="L77" s="181" t="s">
        <v>92</v>
      </c>
      <c r="M77" s="371">
        <v>34978</v>
      </c>
      <c r="N77" s="367">
        <f>SUM(H90)</f>
        <v>33506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18</v>
      </c>
      <c r="J78" s="42" t="s">
        <v>35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20</v>
      </c>
      <c r="J79" s="42" t="s">
        <v>37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192">
        <v>0</v>
      </c>
      <c r="I80" s="128">
        <v>21</v>
      </c>
      <c r="J80" s="42" t="s">
        <v>107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22</v>
      </c>
      <c r="J81" s="42" t="s">
        <v>39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23</v>
      </c>
      <c r="J82" s="42" t="s">
        <v>40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29</v>
      </c>
      <c r="J85" s="42" t="s">
        <v>79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8">
        <v>30</v>
      </c>
      <c r="J86" s="42" t="s">
        <v>47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32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8">
        <v>35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6">
        <f>SUM(H50:H89)</f>
        <v>33506</v>
      </c>
      <c r="I90" s="128"/>
      <c r="J90" s="5" t="s">
        <v>72</v>
      </c>
      <c r="Q90" s="1"/>
      <c r="R90" s="167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7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7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7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7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7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7" t="s">
        <v>201</v>
      </c>
      <c r="I1" t="s">
        <v>73</v>
      </c>
      <c r="J1" s="62"/>
      <c r="K1" s="1"/>
      <c r="L1" s="63"/>
      <c r="N1" s="63"/>
      <c r="O1" s="64"/>
      <c r="Q1" s="1"/>
      <c r="R1" s="16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0" t="s">
        <v>218</v>
      </c>
      <c r="I2" s="5"/>
      <c r="J2" s="395" t="s">
        <v>201</v>
      </c>
      <c r="K2" s="126"/>
      <c r="L2" s="382" t="s">
        <v>219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199</v>
      </c>
      <c r="I3" s="5"/>
      <c r="J3" s="239" t="s">
        <v>21</v>
      </c>
      <c r="K3" s="126"/>
      <c r="L3" s="146" t="s">
        <v>199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47020</v>
      </c>
      <c r="I4" s="128">
        <v>33</v>
      </c>
      <c r="J4" s="327" t="s">
        <v>0</v>
      </c>
      <c r="K4" s="190">
        <f>SUM(I4)</f>
        <v>33</v>
      </c>
      <c r="L4" s="342">
        <v>51513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22920</v>
      </c>
      <c r="I5" s="128">
        <v>34</v>
      </c>
      <c r="J5" s="327" t="s">
        <v>1</v>
      </c>
      <c r="K5" s="190">
        <f aca="true" t="shared" si="0" ref="K5:K13">SUM(I5)</f>
        <v>34</v>
      </c>
      <c r="L5" s="372">
        <v>18046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22405</v>
      </c>
      <c r="I6" s="128">
        <v>40</v>
      </c>
      <c r="J6" s="327" t="s">
        <v>2</v>
      </c>
      <c r="K6" s="190">
        <f t="shared" si="0"/>
        <v>40</v>
      </c>
      <c r="L6" s="372">
        <v>18974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6227</v>
      </c>
      <c r="I7" s="128">
        <v>13</v>
      </c>
      <c r="J7" s="327" t="s">
        <v>7</v>
      </c>
      <c r="K7" s="190">
        <f t="shared" si="0"/>
        <v>13</v>
      </c>
      <c r="L7" s="372">
        <v>5741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5379</v>
      </c>
      <c r="I8" s="128">
        <v>24</v>
      </c>
      <c r="J8" s="327" t="s">
        <v>41</v>
      </c>
      <c r="K8" s="190">
        <f t="shared" si="0"/>
        <v>24</v>
      </c>
      <c r="L8" s="372">
        <v>6034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4582</v>
      </c>
      <c r="I9" s="128">
        <v>25</v>
      </c>
      <c r="J9" s="327" t="s">
        <v>42</v>
      </c>
      <c r="K9" s="190">
        <f t="shared" si="0"/>
        <v>25</v>
      </c>
      <c r="L9" s="372">
        <v>4723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2759</v>
      </c>
      <c r="I10" s="128">
        <v>14</v>
      </c>
      <c r="J10" s="327" t="s">
        <v>32</v>
      </c>
      <c r="K10" s="190">
        <f t="shared" si="0"/>
        <v>14</v>
      </c>
      <c r="L10" s="372">
        <v>2640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2605</v>
      </c>
      <c r="I11" s="128">
        <v>22</v>
      </c>
      <c r="J11" s="327" t="s">
        <v>39</v>
      </c>
      <c r="K11" s="190">
        <f t="shared" si="0"/>
        <v>22</v>
      </c>
      <c r="L11" s="372">
        <v>2601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2262</v>
      </c>
      <c r="I12" s="128">
        <v>9</v>
      </c>
      <c r="J12" s="327" t="s">
        <v>28</v>
      </c>
      <c r="K12" s="190">
        <f t="shared" si="0"/>
        <v>9</v>
      </c>
      <c r="L12" s="372">
        <v>1410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5">
        <v>1984</v>
      </c>
      <c r="I13" s="221">
        <v>12</v>
      </c>
      <c r="J13" s="332" t="s">
        <v>31</v>
      </c>
      <c r="K13" s="391">
        <f t="shared" si="0"/>
        <v>12</v>
      </c>
      <c r="L13" s="343">
        <v>2040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1925</v>
      </c>
      <c r="I14" s="191">
        <v>26</v>
      </c>
      <c r="J14" s="414" t="s">
        <v>43</v>
      </c>
      <c r="K14" s="126" t="s">
        <v>9</v>
      </c>
      <c r="L14" s="394">
        <v>123405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1412</v>
      </c>
      <c r="I15" s="128">
        <v>36</v>
      </c>
      <c r="J15" s="327" t="s">
        <v>5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1349</v>
      </c>
      <c r="I16" s="128">
        <v>31</v>
      </c>
      <c r="J16" s="327" t="s">
        <v>48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717</v>
      </c>
      <c r="I17" s="128">
        <v>16</v>
      </c>
      <c r="J17" s="327" t="s">
        <v>3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2">
        <v>686</v>
      </c>
      <c r="I18" s="128">
        <v>17</v>
      </c>
      <c r="J18" s="327" t="s">
        <v>34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555</v>
      </c>
      <c r="I19" s="128">
        <v>20</v>
      </c>
      <c r="J19" s="327" t="s">
        <v>37</v>
      </c>
      <c r="K19" s="1"/>
      <c r="L19" s="72" t="s">
        <v>105</v>
      </c>
      <c r="M19" s="143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423</v>
      </c>
      <c r="I20" s="128">
        <v>38</v>
      </c>
      <c r="J20" s="327" t="s">
        <v>52</v>
      </c>
      <c r="K20" s="190">
        <f>SUM(I4)</f>
        <v>33</v>
      </c>
      <c r="L20" s="327" t="s">
        <v>0</v>
      </c>
      <c r="M20" s="337">
        <v>51238</v>
      </c>
      <c r="N20" s="138">
        <f>SUM(H4)</f>
        <v>47020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4" t="s">
        <v>76</v>
      </c>
      <c r="H21" s="137">
        <v>413</v>
      </c>
      <c r="I21" s="128">
        <v>6</v>
      </c>
      <c r="J21" s="327" t="s">
        <v>25</v>
      </c>
      <c r="K21" s="190">
        <f aca="true" t="shared" si="1" ref="K21:K29">SUM(I5)</f>
        <v>34</v>
      </c>
      <c r="L21" s="327" t="s">
        <v>1</v>
      </c>
      <c r="M21" s="338">
        <v>17819</v>
      </c>
      <c r="N21" s="138">
        <f aca="true" t="shared" si="2" ref="N21:N29">SUM(H5)</f>
        <v>22920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7" t="s">
        <v>0</v>
      </c>
      <c r="C22" s="58">
        <f>SUM(H4)</f>
        <v>47020</v>
      </c>
      <c r="D22" s="150">
        <f>SUM(L4)</f>
        <v>51513</v>
      </c>
      <c r="E22" s="79">
        <f aca="true" t="shared" si="3" ref="E22:E31">SUM(N20/M20*100)</f>
        <v>91.7678285647371</v>
      </c>
      <c r="F22" s="73">
        <f aca="true" t="shared" si="4" ref="F22:F32">SUM(C22/D22*100)</f>
        <v>91.27792984295226</v>
      </c>
      <c r="G22" s="86"/>
      <c r="H22" s="137">
        <v>407</v>
      </c>
      <c r="I22" s="128">
        <v>21</v>
      </c>
      <c r="J22" s="327" t="s">
        <v>38</v>
      </c>
      <c r="K22" s="190">
        <f t="shared" si="1"/>
        <v>40</v>
      </c>
      <c r="L22" s="327" t="s">
        <v>2</v>
      </c>
      <c r="M22" s="338">
        <v>16015</v>
      </c>
      <c r="N22" s="138">
        <f t="shared" si="2"/>
        <v>22405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7" t="s">
        <v>1</v>
      </c>
      <c r="C23" s="58">
        <f aca="true" t="shared" si="5" ref="C23:C31">SUM(H5)</f>
        <v>22920</v>
      </c>
      <c r="D23" s="150">
        <f aca="true" t="shared" si="6" ref="D23:D31">SUM(L5)</f>
        <v>18046</v>
      </c>
      <c r="E23" s="79">
        <f t="shared" si="3"/>
        <v>128.62674673101745</v>
      </c>
      <c r="F23" s="73">
        <f t="shared" si="4"/>
        <v>127.00875540285936</v>
      </c>
      <c r="G23" s="86"/>
      <c r="H23" s="137">
        <v>190</v>
      </c>
      <c r="I23" s="128">
        <v>15</v>
      </c>
      <c r="J23" s="327" t="s">
        <v>33</v>
      </c>
      <c r="K23" s="190">
        <f t="shared" si="1"/>
        <v>13</v>
      </c>
      <c r="L23" s="327" t="s">
        <v>7</v>
      </c>
      <c r="M23" s="338">
        <v>6346</v>
      </c>
      <c r="N23" s="138">
        <f t="shared" si="2"/>
        <v>6227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7" t="s">
        <v>2</v>
      </c>
      <c r="C24" s="58">
        <f t="shared" si="5"/>
        <v>22405</v>
      </c>
      <c r="D24" s="150">
        <f t="shared" si="6"/>
        <v>18974</v>
      </c>
      <c r="E24" s="79">
        <f t="shared" si="3"/>
        <v>139.9000936621917</v>
      </c>
      <c r="F24" s="73">
        <f t="shared" si="4"/>
        <v>118.08263940128596</v>
      </c>
      <c r="G24" s="86"/>
      <c r="H24" s="137">
        <v>180</v>
      </c>
      <c r="I24" s="128">
        <v>18</v>
      </c>
      <c r="J24" s="327" t="s">
        <v>35</v>
      </c>
      <c r="K24" s="190">
        <f t="shared" si="1"/>
        <v>24</v>
      </c>
      <c r="L24" s="327" t="s">
        <v>41</v>
      </c>
      <c r="M24" s="338">
        <v>6725</v>
      </c>
      <c r="N24" s="138">
        <f t="shared" si="2"/>
        <v>5379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7" t="s">
        <v>7</v>
      </c>
      <c r="C25" s="58">
        <f t="shared" si="5"/>
        <v>6227</v>
      </c>
      <c r="D25" s="150">
        <f t="shared" si="6"/>
        <v>5741</v>
      </c>
      <c r="E25" s="79">
        <f t="shared" si="3"/>
        <v>98.1248030255279</v>
      </c>
      <c r="F25" s="73">
        <f t="shared" si="4"/>
        <v>108.46542414213552</v>
      </c>
      <c r="G25" s="86"/>
      <c r="H25" s="137">
        <v>152</v>
      </c>
      <c r="I25" s="128">
        <v>11</v>
      </c>
      <c r="J25" s="327" t="s">
        <v>30</v>
      </c>
      <c r="K25" s="190">
        <f t="shared" si="1"/>
        <v>25</v>
      </c>
      <c r="L25" s="327" t="s">
        <v>42</v>
      </c>
      <c r="M25" s="338">
        <v>5217</v>
      </c>
      <c r="N25" s="138">
        <f t="shared" si="2"/>
        <v>4582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7" t="s">
        <v>41</v>
      </c>
      <c r="C26" s="58">
        <f t="shared" si="5"/>
        <v>5379</v>
      </c>
      <c r="D26" s="150">
        <f t="shared" si="6"/>
        <v>6034</v>
      </c>
      <c r="E26" s="79">
        <f t="shared" si="3"/>
        <v>79.98513011152416</v>
      </c>
      <c r="F26" s="73">
        <f t="shared" si="4"/>
        <v>89.14484587338416</v>
      </c>
      <c r="G26" s="96"/>
      <c r="H26" s="137">
        <v>96</v>
      </c>
      <c r="I26" s="128">
        <v>29</v>
      </c>
      <c r="J26" s="327" t="s">
        <v>187</v>
      </c>
      <c r="K26" s="190">
        <f t="shared" si="1"/>
        <v>14</v>
      </c>
      <c r="L26" s="327" t="s">
        <v>32</v>
      </c>
      <c r="M26" s="338">
        <v>3454</v>
      </c>
      <c r="N26" s="138">
        <f t="shared" si="2"/>
        <v>2759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7" t="s">
        <v>42</v>
      </c>
      <c r="C27" s="58">
        <f t="shared" si="5"/>
        <v>4582</v>
      </c>
      <c r="D27" s="150">
        <f t="shared" si="6"/>
        <v>4723</v>
      </c>
      <c r="E27" s="79">
        <f t="shared" si="3"/>
        <v>87.8282537857006</v>
      </c>
      <c r="F27" s="73">
        <f t="shared" si="4"/>
        <v>97.0146093584586</v>
      </c>
      <c r="G27" s="100"/>
      <c r="H27" s="137">
        <v>46</v>
      </c>
      <c r="I27" s="128">
        <v>32</v>
      </c>
      <c r="J27" s="327" t="s">
        <v>49</v>
      </c>
      <c r="K27" s="190">
        <f t="shared" si="1"/>
        <v>22</v>
      </c>
      <c r="L27" s="327" t="s">
        <v>39</v>
      </c>
      <c r="M27" s="338">
        <v>551</v>
      </c>
      <c r="N27" s="138">
        <f t="shared" si="2"/>
        <v>2605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7" t="s">
        <v>32</v>
      </c>
      <c r="C28" s="58">
        <f t="shared" si="5"/>
        <v>2759</v>
      </c>
      <c r="D28" s="150">
        <f t="shared" si="6"/>
        <v>2640</v>
      </c>
      <c r="E28" s="79">
        <f t="shared" si="3"/>
        <v>79.87840185292414</v>
      </c>
      <c r="F28" s="73">
        <f t="shared" si="4"/>
        <v>104.50757575757576</v>
      </c>
      <c r="G28" s="86"/>
      <c r="H28" s="137">
        <v>17</v>
      </c>
      <c r="I28" s="128">
        <v>28</v>
      </c>
      <c r="J28" s="327" t="s">
        <v>45</v>
      </c>
      <c r="K28" s="190">
        <f t="shared" si="1"/>
        <v>9</v>
      </c>
      <c r="L28" s="327" t="s">
        <v>28</v>
      </c>
      <c r="M28" s="338">
        <v>1086</v>
      </c>
      <c r="N28" s="138">
        <f t="shared" si="2"/>
        <v>2262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7" t="s">
        <v>39</v>
      </c>
      <c r="C29" s="58">
        <f t="shared" si="5"/>
        <v>2605</v>
      </c>
      <c r="D29" s="150">
        <f t="shared" si="6"/>
        <v>2601</v>
      </c>
      <c r="E29" s="79">
        <f t="shared" si="3"/>
        <v>472.7767695099819</v>
      </c>
      <c r="F29" s="73">
        <f t="shared" si="4"/>
        <v>100.15378700499808</v>
      </c>
      <c r="G29" s="97"/>
      <c r="H29" s="137">
        <v>16</v>
      </c>
      <c r="I29" s="128">
        <v>1</v>
      </c>
      <c r="J29" s="327" t="s">
        <v>4</v>
      </c>
      <c r="K29" s="391">
        <f t="shared" si="1"/>
        <v>12</v>
      </c>
      <c r="L29" s="332" t="s">
        <v>31</v>
      </c>
      <c r="M29" s="392">
        <v>996</v>
      </c>
      <c r="N29" s="138">
        <f t="shared" si="2"/>
        <v>1984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7" t="s">
        <v>28</v>
      </c>
      <c r="C30" s="58">
        <f t="shared" si="5"/>
        <v>2262</v>
      </c>
      <c r="D30" s="150">
        <f t="shared" si="6"/>
        <v>1410</v>
      </c>
      <c r="E30" s="79">
        <f t="shared" si="3"/>
        <v>208.28729281767954</v>
      </c>
      <c r="F30" s="73">
        <f t="shared" si="4"/>
        <v>160.4255319148936</v>
      </c>
      <c r="G30" s="96"/>
      <c r="H30" s="137">
        <v>5</v>
      </c>
      <c r="I30" s="128">
        <v>4</v>
      </c>
      <c r="J30" s="327" t="s">
        <v>23</v>
      </c>
      <c r="K30" s="181"/>
      <c r="L30" s="332"/>
      <c r="M30" s="393">
        <v>117831</v>
      </c>
      <c r="N30" s="138">
        <f>SUM(H44)</f>
        <v>126733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2" t="s">
        <v>31</v>
      </c>
      <c r="C31" s="58">
        <f t="shared" si="5"/>
        <v>1984</v>
      </c>
      <c r="D31" s="150">
        <f t="shared" si="6"/>
        <v>2040</v>
      </c>
      <c r="E31" s="80">
        <f t="shared" si="3"/>
        <v>199.19678714859435</v>
      </c>
      <c r="F31" s="87">
        <f t="shared" si="4"/>
        <v>97.25490196078431</v>
      </c>
      <c r="G31" s="99"/>
      <c r="H31" s="137">
        <v>1</v>
      </c>
      <c r="I31" s="128">
        <v>23</v>
      </c>
      <c r="J31" s="327" t="s">
        <v>40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126733</v>
      </c>
      <c r="D32" s="91">
        <f>SUM(L14)</f>
        <v>123405</v>
      </c>
      <c r="E32" s="92">
        <f>SUM(N30/M30*100)</f>
        <v>107.5548879327172</v>
      </c>
      <c r="F32" s="87">
        <f t="shared" si="4"/>
        <v>102.69681131234553</v>
      </c>
      <c r="G32" s="95"/>
      <c r="H32" s="138">
        <v>0</v>
      </c>
      <c r="I32" s="128">
        <v>2</v>
      </c>
      <c r="J32" s="327" t="s">
        <v>6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7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2">
        <v>0</v>
      </c>
      <c r="I34" s="128">
        <v>5</v>
      </c>
      <c r="J34" s="327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7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7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7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19</v>
      </c>
      <c r="J38" s="327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7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30</v>
      </c>
      <c r="J40" s="327" t="s">
        <v>47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35</v>
      </c>
      <c r="J41" s="327" t="s">
        <v>50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37</v>
      </c>
      <c r="J42" s="327" t="s">
        <v>51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39</v>
      </c>
      <c r="J43" s="327" t="s">
        <v>53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6">
        <f>SUM(H4:H43)</f>
        <v>126733</v>
      </c>
      <c r="I44" s="5"/>
      <c r="J44" s="326" t="s">
        <v>206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1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7" t="s">
        <v>209</v>
      </c>
      <c r="I48" s="5"/>
      <c r="J48" s="384" t="s">
        <v>204</v>
      </c>
      <c r="K48" s="126"/>
      <c r="L48" s="408" t="s">
        <v>196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39" t="s">
        <v>21</v>
      </c>
      <c r="K49" s="151"/>
      <c r="L49" s="145" t="s">
        <v>199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43547</v>
      </c>
      <c r="I50" s="327">
        <v>17</v>
      </c>
      <c r="J50" s="326" t="s">
        <v>34</v>
      </c>
      <c r="K50" s="193">
        <f>SUM(I50)</f>
        <v>17</v>
      </c>
      <c r="L50" s="409">
        <v>12973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26234</v>
      </c>
      <c r="I51" s="327">
        <v>16</v>
      </c>
      <c r="J51" s="326" t="s">
        <v>3</v>
      </c>
      <c r="K51" s="193">
        <f aca="true" t="shared" si="7" ref="K51:K59">SUM(I51)</f>
        <v>16</v>
      </c>
      <c r="L51" s="410">
        <v>35015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23555</v>
      </c>
      <c r="I52" s="327">
        <v>36</v>
      </c>
      <c r="J52" s="326" t="s">
        <v>5</v>
      </c>
      <c r="K52" s="193">
        <f t="shared" si="7"/>
        <v>36</v>
      </c>
      <c r="L52" s="410">
        <v>16728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20004</v>
      </c>
      <c r="I53" s="327">
        <v>38</v>
      </c>
      <c r="J53" s="326" t="s">
        <v>52</v>
      </c>
      <c r="K53" s="193">
        <f t="shared" si="7"/>
        <v>38</v>
      </c>
      <c r="L53" s="410">
        <v>8613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209</v>
      </c>
      <c r="D54" s="83" t="s">
        <v>195</v>
      </c>
      <c r="E54" s="83" t="s">
        <v>75</v>
      </c>
      <c r="F54" s="83" t="s">
        <v>74</v>
      </c>
      <c r="G54" s="84" t="s">
        <v>76</v>
      </c>
      <c r="H54" s="137">
        <v>11734</v>
      </c>
      <c r="I54" s="327">
        <v>26</v>
      </c>
      <c r="J54" s="326" t="s">
        <v>43</v>
      </c>
      <c r="K54" s="193">
        <f t="shared" si="7"/>
        <v>26</v>
      </c>
      <c r="L54" s="410">
        <v>30976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6" t="s">
        <v>34</v>
      </c>
      <c r="C55" s="58">
        <f>SUM(H50)</f>
        <v>43547</v>
      </c>
      <c r="D55" s="9">
        <f>SUM(L50)</f>
        <v>12973</v>
      </c>
      <c r="E55" s="73">
        <f>SUM(N66/M66*100)</f>
        <v>42.126087082700515</v>
      </c>
      <c r="F55" s="73">
        <f aca="true" t="shared" si="8" ref="F55:F65">SUM(C55/D55*100)</f>
        <v>335.67409234564093</v>
      </c>
      <c r="G55" s="86"/>
      <c r="H55" s="137">
        <v>8093</v>
      </c>
      <c r="I55" s="327">
        <v>40</v>
      </c>
      <c r="J55" s="326" t="s">
        <v>2</v>
      </c>
      <c r="K55" s="193">
        <f t="shared" si="7"/>
        <v>40</v>
      </c>
      <c r="L55" s="410">
        <v>7414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6" t="s">
        <v>3</v>
      </c>
      <c r="C56" s="58">
        <f aca="true" t="shared" si="9" ref="C56:C64">SUM(H51)</f>
        <v>26234</v>
      </c>
      <c r="D56" s="9">
        <f aca="true" t="shared" si="10" ref="D56:D64">SUM(L51)</f>
        <v>35015</v>
      </c>
      <c r="E56" s="73">
        <f aca="true" t="shared" si="11" ref="E56:E65">SUM(N67/M67*100)</f>
        <v>80.5267358339984</v>
      </c>
      <c r="F56" s="73">
        <f t="shared" si="8"/>
        <v>74.92217621019563</v>
      </c>
      <c r="G56" s="86"/>
      <c r="H56" s="137">
        <v>7359</v>
      </c>
      <c r="I56" s="327">
        <v>24</v>
      </c>
      <c r="J56" s="326" t="s">
        <v>41</v>
      </c>
      <c r="K56" s="193">
        <f t="shared" si="7"/>
        <v>24</v>
      </c>
      <c r="L56" s="410">
        <v>8301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6" t="s">
        <v>5</v>
      </c>
      <c r="C57" s="58">
        <f t="shared" si="9"/>
        <v>23555</v>
      </c>
      <c r="D57" s="9">
        <f t="shared" si="10"/>
        <v>16728</v>
      </c>
      <c r="E57" s="73">
        <f t="shared" si="11"/>
        <v>110.1009628867907</v>
      </c>
      <c r="F57" s="73">
        <f t="shared" si="8"/>
        <v>140.81181252989</v>
      </c>
      <c r="G57" s="86"/>
      <c r="H57" s="137">
        <v>7105</v>
      </c>
      <c r="I57" s="327">
        <v>35</v>
      </c>
      <c r="J57" s="326" t="s">
        <v>50</v>
      </c>
      <c r="K57" s="193">
        <f t="shared" si="7"/>
        <v>35</v>
      </c>
      <c r="L57" s="410">
        <v>3633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6" t="s">
        <v>52</v>
      </c>
      <c r="C58" s="58">
        <f t="shared" si="9"/>
        <v>20004</v>
      </c>
      <c r="D58" s="9">
        <f t="shared" si="10"/>
        <v>8613</v>
      </c>
      <c r="E58" s="73">
        <f t="shared" si="11"/>
        <v>117.3805891327309</v>
      </c>
      <c r="F58" s="73">
        <f t="shared" si="8"/>
        <v>232.25357018460468</v>
      </c>
      <c r="G58" s="86"/>
      <c r="H58" s="230">
        <v>5748</v>
      </c>
      <c r="I58" s="430">
        <v>33</v>
      </c>
      <c r="J58" s="330" t="s">
        <v>0</v>
      </c>
      <c r="K58" s="193">
        <f t="shared" si="7"/>
        <v>33</v>
      </c>
      <c r="L58" s="410">
        <v>13929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6" t="s">
        <v>43</v>
      </c>
      <c r="C59" s="58">
        <f t="shared" si="9"/>
        <v>11734</v>
      </c>
      <c r="D59" s="9">
        <f t="shared" si="10"/>
        <v>30976</v>
      </c>
      <c r="E59" s="73">
        <f t="shared" si="11"/>
        <v>106.99370839792104</v>
      </c>
      <c r="F59" s="73">
        <f t="shared" si="8"/>
        <v>37.88094008264463</v>
      </c>
      <c r="G59" s="96"/>
      <c r="H59" s="222">
        <v>4713</v>
      </c>
      <c r="I59" s="332">
        <v>34</v>
      </c>
      <c r="J59" s="331" t="s">
        <v>1</v>
      </c>
      <c r="K59" s="193">
        <f t="shared" si="7"/>
        <v>34</v>
      </c>
      <c r="L59" s="411">
        <v>1728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6" t="s">
        <v>2</v>
      </c>
      <c r="C60" s="58">
        <f t="shared" si="9"/>
        <v>8093</v>
      </c>
      <c r="D60" s="9">
        <f t="shared" si="10"/>
        <v>7414</v>
      </c>
      <c r="E60" s="73">
        <f t="shared" si="11"/>
        <v>103.3984923981091</v>
      </c>
      <c r="F60" s="73">
        <f t="shared" si="8"/>
        <v>109.15834906932831</v>
      </c>
      <c r="G60" s="86"/>
      <c r="H60" s="137">
        <v>4559</v>
      </c>
      <c r="I60" s="376">
        <v>25</v>
      </c>
      <c r="J60" s="376" t="s">
        <v>42</v>
      </c>
      <c r="K60" s="126" t="s">
        <v>9</v>
      </c>
      <c r="L60" s="412">
        <v>159359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6" t="s">
        <v>41</v>
      </c>
      <c r="C61" s="58">
        <f t="shared" si="9"/>
        <v>7359</v>
      </c>
      <c r="D61" s="9">
        <f t="shared" si="10"/>
        <v>8301</v>
      </c>
      <c r="E61" s="73">
        <f t="shared" si="11"/>
        <v>99.86429637671326</v>
      </c>
      <c r="F61" s="73">
        <f t="shared" si="8"/>
        <v>88.65196964221178</v>
      </c>
      <c r="G61" s="86"/>
      <c r="H61" s="137">
        <v>4180</v>
      </c>
      <c r="I61" s="327">
        <v>37</v>
      </c>
      <c r="J61" s="326" t="s">
        <v>51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6" t="s">
        <v>50</v>
      </c>
      <c r="C62" s="58">
        <f t="shared" si="9"/>
        <v>7105</v>
      </c>
      <c r="D62" s="9">
        <f t="shared" si="10"/>
        <v>3633</v>
      </c>
      <c r="E62" s="73">
        <f t="shared" si="11"/>
        <v>101.13879003558719</v>
      </c>
      <c r="F62" s="73">
        <f t="shared" si="8"/>
        <v>195.5684007707129</v>
      </c>
      <c r="G62" s="97"/>
      <c r="H62" s="137">
        <v>3531</v>
      </c>
      <c r="I62" s="327">
        <v>30</v>
      </c>
      <c r="J62" s="326" t="s">
        <v>197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30" t="s">
        <v>0</v>
      </c>
      <c r="C63" s="58">
        <f t="shared" si="9"/>
        <v>5748</v>
      </c>
      <c r="D63" s="9">
        <f t="shared" si="10"/>
        <v>13929</v>
      </c>
      <c r="E63" s="73">
        <f t="shared" si="11"/>
        <v>141.12447827154432</v>
      </c>
      <c r="F63" s="73">
        <f t="shared" si="8"/>
        <v>41.266422571613184</v>
      </c>
      <c r="G63" s="96"/>
      <c r="H63" s="137">
        <v>2820</v>
      </c>
      <c r="I63" s="327">
        <v>14</v>
      </c>
      <c r="J63" s="326" t="s">
        <v>32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1" t="s">
        <v>1</v>
      </c>
      <c r="C64" s="58">
        <f t="shared" si="9"/>
        <v>4713</v>
      </c>
      <c r="D64" s="9">
        <f t="shared" si="10"/>
        <v>1728</v>
      </c>
      <c r="E64" s="81">
        <f t="shared" si="11"/>
        <v>161.51473612063057</v>
      </c>
      <c r="F64" s="81">
        <f t="shared" si="8"/>
        <v>272.74305555555554</v>
      </c>
      <c r="G64" s="99"/>
      <c r="H64" s="192">
        <v>2300</v>
      </c>
      <c r="I64" s="326">
        <v>39</v>
      </c>
      <c r="J64" s="326" t="s">
        <v>53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182433</v>
      </c>
      <c r="D65" s="91">
        <f>SUM(L60)</f>
        <v>159359</v>
      </c>
      <c r="E65" s="94">
        <f t="shared" si="11"/>
        <v>73.7520213454075</v>
      </c>
      <c r="F65" s="94">
        <f t="shared" si="8"/>
        <v>114.47925752546138</v>
      </c>
      <c r="G65" s="95"/>
      <c r="H65" s="138">
        <v>1896</v>
      </c>
      <c r="I65" s="326">
        <v>15</v>
      </c>
      <c r="J65" s="326" t="s">
        <v>33</v>
      </c>
      <c r="K65" s="1"/>
      <c r="L65" s="413" t="s">
        <v>204</v>
      </c>
      <c r="M65" s="234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1373</v>
      </c>
      <c r="I66" s="327">
        <v>29</v>
      </c>
      <c r="J66" s="326" t="s">
        <v>187</v>
      </c>
      <c r="K66" s="184">
        <f>SUM(I50)</f>
        <v>17</v>
      </c>
      <c r="L66" s="326" t="s">
        <v>34</v>
      </c>
      <c r="M66" s="346">
        <v>103373</v>
      </c>
      <c r="N66" s="138">
        <f>SUM(H50)</f>
        <v>43547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1008</v>
      </c>
      <c r="I67" s="326">
        <v>1</v>
      </c>
      <c r="J67" s="326" t="s">
        <v>4</v>
      </c>
      <c r="K67" s="184">
        <f aca="true" t="shared" si="12" ref="K67:K75">SUM(I51)</f>
        <v>16</v>
      </c>
      <c r="L67" s="326" t="s">
        <v>3</v>
      </c>
      <c r="M67" s="347">
        <v>32578</v>
      </c>
      <c r="N67" s="138">
        <f aca="true" t="shared" si="13" ref="N67:N75">SUM(H51)</f>
        <v>26234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993</v>
      </c>
      <c r="I68" s="326">
        <v>9</v>
      </c>
      <c r="J68" s="326" t="s">
        <v>28</v>
      </c>
      <c r="K68" s="184">
        <f t="shared" si="12"/>
        <v>36</v>
      </c>
      <c r="L68" s="326" t="s">
        <v>5</v>
      </c>
      <c r="M68" s="347">
        <v>21394</v>
      </c>
      <c r="N68" s="138">
        <f t="shared" si="13"/>
        <v>23555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322</v>
      </c>
      <c r="I69" s="326">
        <v>13</v>
      </c>
      <c r="J69" s="326" t="s">
        <v>7</v>
      </c>
      <c r="K69" s="184">
        <f t="shared" si="12"/>
        <v>38</v>
      </c>
      <c r="L69" s="326" t="s">
        <v>52</v>
      </c>
      <c r="M69" s="347">
        <v>17042</v>
      </c>
      <c r="N69" s="138">
        <f t="shared" si="13"/>
        <v>20004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272</v>
      </c>
      <c r="I70" s="326">
        <v>27</v>
      </c>
      <c r="J70" s="326" t="s">
        <v>44</v>
      </c>
      <c r="K70" s="184">
        <f t="shared" si="12"/>
        <v>26</v>
      </c>
      <c r="L70" s="326" t="s">
        <v>43</v>
      </c>
      <c r="M70" s="347">
        <v>10967</v>
      </c>
      <c r="N70" s="138">
        <f t="shared" si="13"/>
        <v>11734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262</v>
      </c>
      <c r="I71" s="326">
        <v>22</v>
      </c>
      <c r="J71" s="326" t="s">
        <v>39</v>
      </c>
      <c r="K71" s="184">
        <f t="shared" si="12"/>
        <v>40</v>
      </c>
      <c r="L71" s="326" t="s">
        <v>2</v>
      </c>
      <c r="M71" s="347">
        <v>7827</v>
      </c>
      <c r="N71" s="138">
        <f t="shared" si="13"/>
        <v>8093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243</v>
      </c>
      <c r="I72" s="326">
        <v>28</v>
      </c>
      <c r="J72" s="326" t="s">
        <v>45</v>
      </c>
      <c r="K72" s="184">
        <f t="shared" si="12"/>
        <v>24</v>
      </c>
      <c r="L72" s="326" t="s">
        <v>41</v>
      </c>
      <c r="M72" s="347">
        <v>7369</v>
      </c>
      <c r="N72" s="138">
        <f t="shared" si="13"/>
        <v>7359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199</v>
      </c>
      <c r="I73" s="326">
        <v>32</v>
      </c>
      <c r="J73" s="326" t="s">
        <v>49</v>
      </c>
      <c r="K73" s="184">
        <f t="shared" si="12"/>
        <v>35</v>
      </c>
      <c r="L73" s="326" t="s">
        <v>50</v>
      </c>
      <c r="M73" s="347">
        <v>7025</v>
      </c>
      <c r="N73" s="138">
        <f t="shared" si="13"/>
        <v>7105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196</v>
      </c>
      <c r="I74" s="326">
        <v>21</v>
      </c>
      <c r="J74" s="326" t="s">
        <v>38</v>
      </c>
      <c r="K74" s="184">
        <f t="shared" si="12"/>
        <v>33</v>
      </c>
      <c r="L74" s="330" t="s">
        <v>0</v>
      </c>
      <c r="M74" s="347">
        <v>4073</v>
      </c>
      <c r="N74" s="138">
        <f t="shared" si="13"/>
        <v>5748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89</v>
      </c>
      <c r="I75" s="326">
        <v>4</v>
      </c>
      <c r="J75" s="326" t="s">
        <v>23</v>
      </c>
      <c r="K75" s="184">
        <f t="shared" si="12"/>
        <v>34</v>
      </c>
      <c r="L75" s="331" t="s">
        <v>1</v>
      </c>
      <c r="M75" s="348">
        <v>2918</v>
      </c>
      <c r="N75" s="138">
        <f t="shared" si="13"/>
        <v>4713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43</v>
      </c>
      <c r="I76" s="326">
        <v>19</v>
      </c>
      <c r="J76" s="326" t="s">
        <v>36</v>
      </c>
      <c r="K76" s="5"/>
      <c r="L76" s="331" t="s">
        <v>226</v>
      </c>
      <c r="M76" s="349">
        <v>247360</v>
      </c>
      <c r="N76" s="345">
        <f>SUM(H90)</f>
        <v>182433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28</v>
      </c>
      <c r="I77" s="326">
        <v>18</v>
      </c>
      <c r="J77" s="326" t="s">
        <v>35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22</v>
      </c>
      <c r="I78" s="326">
        <v>23</v>
      </c>
      <c r="J78" s="326" t="s">
        <v>40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3</v>
      </c>
      <c r="I79" s="326">
        <v>11</v>
      </c>
      <c r="J79" s="326" t="s">
        <v>30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2">
        <v>2</v>
      </c>
      <c r="I80" s="326">
        <v>20</v>
      </c>
      <c r="J80" s="326" t="s">
        <v>37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0</v>
      </c>
      <c r="I81" s="326">
        <v>2</v>
      </c>
      <c r="J81" s="326" t="s">
        <v>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6">
        <v>3</v>
      </c>
      <c r="J82" s="326" t="s">
        <v>22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6">
        <v>5</v>
      </c>
      <c r="J83" s="326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6">
        <v>6</v>
      </c>
      <c r="J84" s="326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6">
        <v>7</v>
      </c>
      <c r="J85" s="326" t="s">
        <v>26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6">
        <v>8</v>
      </c>
      <c r="J86" s="326" t="s">
        <v>27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10</v>
      </c>
      <c r="J87" s="326" t="s">
        <v>29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7">
        <v>12</v>
      </c>
      <c r="J88" s="327" t="s">
        <v>31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6">
        <v>31</v>
      </c>
      <c r="J89" s="326" t="s">
        <v>48</v>
      </c>
      <c r="K89" s="61"/>
      <c r="L89" s="31"/>
    </row>
    <row r="90" spans="8:12" ht="13.5" customHeight="1">
      <c r="H90" s="186">
        <f>SUM(H50:H89)</f>
        <v>182433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239</v>
      </c>
      <c r="B1" s="460"/>
      <c r="C1" s="460"/>
      <c r="D1" s="460"/>
      <c r="E1" s="460"/>
      <c r="F1" s="460"/>
      <c r="G1" s="460"/>
      <c r="I1" s="157" t="s">
        <v>99</v>
      </c>
    </row>
    <row r="2" spans="1:12" ht="13.5">
      <c r="A2" s="1"/>
      <c r="B2" s="1"/>
      <c r="C2" s="1"/>
      <c r="D2" s="1"/>
      <c r="E2" s="1"/>
      <c r="F2" s="1"/>
      <c r="G2" s="1"/>
      <c r="I2" s="236" t="s">
        <v>209</v>
      </c>
      <c r="J2" s="236" t="s">
        <v>220</v>
      </c>
      <c r="K2" s="233" t="s">
        <v>195</v>
      </c>
      <c r="L2" s="233" t="s">
        <v>221</v>
      </c>
    </row>
    <row r="3" spans="9:12" ht="13.5">
      <c r="I3" s="42" t="s">
        <v>117</v>
      </c>
      <c r="J3" s="185">
        <v>234252</v>
      </c>
      <c r="K3" s="42" t="s">
        <v>117</v>
      </c>
      <c r="L3" s="197">
        <v>245982</v>
      </c>
    </row>
    <row r="4" spans="9:12" ht="13.5">
      <c r="I4" s="42" t="s">
        <v>172</v>
      </c>
      <c r="J4" s="185">
        <v>109700</v>
      </c>
      <c r="K4" s="42" t="s">
        <v>172</v>
      </c>
      <c r="L4" s="197">
        <v>83706</v>
      </c>
    </row>
    <row r="5" spans="9:12" ht="13.5">
      <c r="I5" s="42" t="s">
        <v>167</v>
      </c>
      <c r="J5" s="185">
        <v>80957</v>
      </c>
      <c r="K5" s="42" t="s">
        <v>167</v>
      </c>
      <c r="L5" s="197">
        <v>78009</v>
      </c>
    </row>
    <row r="6" spans="9:12" ht="13.5">
      <c r="I6" s="42" t="s">
        <v>120</v>
      </c>
      <c r="J6" s="185">
        <v>69294</v>
      </c>
      <c r="K6" s="42" t="s">
        <v>120</v>
      </c>
      <c r="L6" s="197">
        <v>64095</v>
      </c>
    </row>
    <row r="7" spans="9:12" ht="13.5">
      <c r="I7" s="42" t="s">
        <v>170</v>
      </c>
      <c r="J7" s="185">
        <v>67111</v>
      </c>
      <c r="K7" s="42" t="s">
        <v>170</v>
      </c>
      <c r="L7" s="197">
        <v>67759</v>
      </c>
    </row>
    <row r="8" spans="9:12" ht="13.5">
      <c r="I8" s="42" t="s">
        <v>175</v>
      </c>
      <c r="J8" s="185">
        <v>60559</v>
      </c>
      <c r="K8" s="42" t="s">
        <v>175</v>
      </c>
      <c r="L8" s="197">
        <v>40147</v>
      </c>
    </row>
    <row r="9" spans="9:12" ht="13.5">
      <c r="I9" s="42" t="s">
        <v>184</v>
      </c>
      <c r="J9" s="185">
        <v>53119</v>
      </c>
      <c r="K9" s="42" t="s">
        <v>184</v>
      </c>
      <c r="L9" s="197">
        <v>39820</v>
      </c>
    </row>
    <row r="10" spans="9:12" ht="13.5">
      <c r="I10" s="112" t="s">
        <v>177</v>
      </c>
      <c r="J10" s="185">
        <v>50136</v>
      </c>
      <c r="K10" s="112" t="s">
        <v>177</v>
      </c>
      <c r="L10" s="197">
        <v>45337</v>
      </c>
    </row>
    <row r="11" spans="9:12" ht="13.5">
      <c r="I11" s="112" t="s">
        <v>169</v>
      </c>
      <c r="J11" s="185">
        <v>47422</v>
      </c>
      <c r="K11" s="112" t="s">
        <v>169</v>
      </c>
      <c r="L11" s="197">
        <v>46055</v>
      </c>
    </row>
    <row r="12" spans="9:12" ht="14.25" thickBot="1">
      <c r="I12" s="112" t="s">
        <v>185</v>
      </c>
      <c r="J12" s="194">
        <v>46943</v>
      </c>
      <c r="K12" s="112" t="s">
        <v>185</v>
      </c>
      <c r="L12" s="198">
        <v>47200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200">
        <v>1179851</v>
      </c>
      <c r="K13" s="37" t="s">
        <v>19</v>
      </c>
      <c r="L13" s="202">
        <v>1088433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220</v>
      </c>
      <c r="K23" t="s">
        <v>220</v>
      </c>
      <c r="L23" s="22" t="s">
        <v>93</v>
      </c>
      <c r="M23" s="8"/>
    </row>
    <row r="24" spans="9:14" ht="13.5">
      <c r="I24" s="185">
        <f>SUM(J3)</f>
        <v>234252</v>
      </c>
      <c r="J24" s="42" t="s">
        <v>117</v>
      </c>
      <c r="K24" s="185">
        <f>SUM(I24)</f>
        <v>234252</v>
      </c>
      <c r="L24" s="224">
        <v>232798</v>
      </c>
      <c r="M24" s="152"/>
      <c r="N24" s="1"/>
    </row>
    <row r="25" spans="9:14" ht="13.5">
      <c r="I25" s="185">
        <f aca="true" t="shared" si="0" ref="I25:I33">SUM(J4)</f>
        <v>109700</v>
      </c>
      <c r="J25" s="42" t="s">
        <v>172</v>
      </c>
      <c r="K25" s="185">
        <f aca="true" t="shared" si="1" ref="K25:K33">SUM(I25)</f>
        <v>109700</v>
      </c>
      <c r="L25" s="224">
        <v>117205</v>
      </c>
      <c r="M25" s="206"/>
      <c r="N25" s="1"/>
    </row>
    <row r="26" spans="9:14" ht="13.5">
      <c r="I26" s="185">
        <f t="shared" si="0"/>
        <v>80957</v>
      </c>
      <c r="J26" s="42" t="s">
        <v>167</v>
      </c>
      <c r="K26" s="185">
        <f t="shared" si="1"/>
        <v>80957</v>
      </c>
      <c r="L26" s="224">
        <v>81984</v>
      </c>
      <c r="M26" s="152"/>
      <c r="N26" s="1"/>
    </row>
    <row r="27" spans="9:14" ht="13.5">
      <c r="I27" s="185">
        <f t="shared" si="0"/>
        <v>69294</v>
      </c>
      <c r="J27" s="42" t="s">
        <v>120</v>
      </c>
      <c r="K27" s="185">
        <f t="shared" si="1"/>
        <v>69294</v>
      </c>
      <c r="L27" s="224">
        <v>72409</v>
      </c>
      <c r="M27" s="152"/>
      <c r="N27" s="1"/>
    </row>
    <row r="28" spans="9:14" ht="13.5">
      <c r="I28" s="185">
        <f t="shared" si="0"/>
        <v>67111</v>
      </c>
      <c r="J28" s="42" t="s">
        <v>170</v>
      </c>
      <c r="K28" s="185">
        <f t="shared" si="1"/>
        <v>67111</v>
      </c>
      <c r="L28" s="224">
        <v>90115</v>
      </c>
      <c r="M28" s="152"/>
      <c r="N28" s="2"/>
    </row>
    <row r="29" spans="9:14" ht="13.5">
      <c r="I29" s="185">
        <f t="shared" si="0"/>
        <v>60559</v>
      </c>
      <c r="J29" s="42" t="s">
        <v>175</v>
      </c>
      <c r="K29" s="185">
        <f t="shared" si="1"/>
        <v>60559</v>
      </c>
      <c r="L29" s="224">
        <v>50962</v>
      </c>
      <c r="M29" s="152"/>
      <c r="N29" s="1"/>
    </row>
    <row r="30" spans="9:14" ht="13.5">
      <c r="I30" s="185">
        <f t="shared" si="0"/>
        <v>53119</v>
      </c>
      <c r="J30" s="42" t="s">
        <v>184</v>
      </c>
      <c r="K30" s="185">
        <f t="shared" si="1"/>
        <v>53119</v>
      </c>
      <c r="L30" s="224">
        <v>42163</v>
      </c>
      <c r="M30" s="152"/>
      <c r="N30" s="1"/>
    </row>
    <row r="31" spans="9:14" ht="13.5">
      <c r="I31" s="185">
        <f t="shared" si="0"/>
        <v>50136</v>
      </c>
      <c r="J31" s="112" t="s">
        <v>177</v>
      </c>
      <c r="K31" s="185">
        <f t="shared" si="1"/>
        <v>50136</v>
      </c>
      <c r="L31" s="224">
        <v>48947</v>
      </c>
      <c r="M31" s="152"/>
      <c r="N31" s="1"/>
    </row>
    <row r="32" spans="9:14" ht="13.5">
      <c r="I32" s="185">
        <f t="shared" si="0"/>
        <v>47422</v>
      </c>
      <c r="J32" s="112" t="s">
        <v>169</v>
      </c>
      <c r="K32" s="185">
        <f t="shared" si="1"/>
        <v>47422</v>
      </c>
      <c r="L32" s="225">
        <v>57438</v>
      </c>
      <c r="M32" s="152"/>
      <c r="N32" s="39"/>
    </row>
    <row r="33" spans="9:14" ht="13.5">
      <c r="I33" s="185">
        <f t="shared" si="0"/>
        <v>46943</v>
      </c>
      <c r="J33" s="112" t="s">
        <v>185</v>
      </c>
      <c r="K33" s="185">
        <f t="shared" si="1"/>
        <v>46943</v>
      </c>
      <c r="L33" s="224">
        <v>52218</v>
      </c>
      <c r="M33" s="152"/>
      <c r="N33" s="39"/>
    </row>
    <row r="34" spans="8:12" ht="14.25" thickBot="1">
      <c r="H34" s="8"/>
      <c r="I34" s="195">
        <f>SUM(J13-(I24+I25+I26+I27+I28+I29+I30+I31+I32+I33))</f>
        <v>360358</v>
      </c>
      <c r="J34" s="196" t="s">
        <v>101</v>
      </c>
      <c r="K34" s="195">
        <f>SUM(I34)</f>
        <v>360358</v>
      </c>
      <c r="L34" s="195" t="s">
        <v>119</v>
      </c>
    </row>
    <row r="35" spans="8:12" ht="15.75" thickBot="1" thickTop="1">
      <c r="H35" s="8"/>
      <c r="I35" s="175">
        <f>SUM(I24:I34)</f>
        <v>1179851</v>
      </c>
      <c r="J35" s="219" t="s">
        <v>9</v>
      </c>
      <c r="K35" s="199">
        <f>SUM(J13)</f>
        <v>1179851</v>
      </c>
      <c r="L35" s="223">
        <v>1203416</v>
      </c>
    </row>
    <row r="36" ht="14.25" thickTop="1"/>
    <row r="37" spans="9:11" ht="13.5">
      <c r="I37" s="41" t="s">
        <v>221</v>
      </c>
      <c r="J37" s="41"/>
      <c r="K37" s="41" t="s">
        <v>221</v>
      </c>
    </row>
    <row r="38" spans="9:11" ht="13.5">
      <c r="I38" s="197">
        <f>SUM(L3)</f>
        <v>245982</v>
      </c>
      <c r="J38" s="42" t="s">
        <v>117</v>
      </c>
      <c r="K38" s="197">
        <f>SUM(I38)</f>
        <v>245982</v>
      </c>
    </row>
    <row r="39" spans="9:11" ht="13.5">
      <c r="I39" s="197">
        <f aca="true" t="shared" si="2" ref="I39:I47">SUM(L4)</f>
        <v>83706</v>
      </c>
      <c r="J39" s="42" t="s">
        <v>172</v>
      </c>
      <c r="K39" s="197">
        <f aca="true" t="shared" si="3" ref="K39:K47">SUM(I39)</f>
        <v>83706</v>
      </c>
    </row>
    <row r="40" spans="9:11" ht="13.5">
      <c r="I40" s="197">
        <f t="shared" si="2"/>
        <v>78009</v>
      </c>
      <c r="J40" s="42" t="s">
        <v>167</v>
      </c>
      <c r="K40" s="197">
        <f t="shared" si="3"/>
        <v>78009</v>
      </c>
    </row>
    <row r="41" spans="9:11" ht="13.5">
      <c r="I41" s="197">
        <f t="shared" si="2"/>
        <v>64095</v>
      </c>
      <c r="J41" s="42" t="s">
        <v>120</v>
      </c>
      <c r="K41" s="197">
        <f t="shared" si="3"/>
        <v>64095</v>
      </c>
    </row>
    <row r="42" spans="9:11" ht="13.5">
      <c r="I42" s="197">
        <f t="shared" si="2"/>
        <v>67759</v>
      </c>
      <c r="J42" s="42" t="s">
        <v>170</v>
      </c>
      <c r="K42" s="197">
        <f t="shared" si="3"/>
        <v>67759</v>
      </c>
    </row>
    <row r="43" spans="9:11" ht="13.5">
      <c r="I43" s="197">
        <f>SUM(L8)</f>
        <v>40147</v>
      </c>
      <c r="J43" s="42" t="s">
        <v>175</v>
      </c>
      <c r="K43" s="197">
        <f t="shared" si="3"/>
        <v>40147</v>
      </c>
    </row>
    <row r="44" spans="9:11" ht="13.5">
      <c r="I44" s="197">
        <f t="shared" si="2"/>
        <v>39820</v>
      </c>
      <c r="J44" s="42" t="s">
        <v>184</v>
      </c>
      <c r="K44" s="197">
        <f t="shared" si="3"/>
        <v>39820</v>
      </c>
    </row>
    <row r="45" spans="9:11" ht="13.5">
      <c r="I45" s="197">
        <f>SUM(L10)</f>
        <v>45337</v>
      </c>
      <c r="J45" s="112" t="s">
        <v>177</v>
      </c>
      <c r="K45" s="197">
        <f t="shared" si="3"/>
        <v>45337</v>
      </c>
    </row>
    <row r="46" spans="9:13" ht="13.5">
      <c r="I46" s="197">
        <f t="shared" si="2"/>
        <v>46055</v>
      </c>
      <c r="J46" s="112" t="s">
        <v>169</v>
      </c>
      <c r="K46" s="197">
        <f t="shared" si="3"/>
        <v>46055</v>
      </c>
      <c r="M46" s="8"/>
    </row>
    <row r="47" spans="9:13" ht="14.25" thickBot="1">
      <c r="I47" s="197">
        <f t="shared" si="2"/>
        <v>47200</v>
      </c>
      <c r="J47" s="112" t="s">
        <v>185</v>
      </c>
      <c r="K47" s="197">
        <f t="shared" si="3"/>
        <v>47200</v>
      </c>
      <c r="M47" s="8"/>
    </row>
    <row r="48" spans="9:11" ht="15" thickBot="1" thickTop="1">
      <c r="I48" s="172">
        <f>SUM(L13-(I38+I39+I40+I41+I42+I43+I44+I45+I46+I47))</f>
        <v>330323</v>
      </c>
      <c r="J48" s="112" t="s">
        <v>240</v>
      </c>
      <c r="K48" s="173">
        <f>SUM(I48)</f>
        <v>330323</v>
      </c>
    </row>
    <row r="49" spans="9:12" ht="15" thickBot="1" thickTop="1">
      <c r="I49" s="418">
        <f>SUM(I38:I48)</f>
        <v>1088433</v>
      </c>
      <c r="J49" s="174"/>
      <c r="K49" s="201">
        <f>SUM(L13)</f>
        <v>1088433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209</v>
      </c>
      <c r="D51" s="83" t="s">
        <v>195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234252</v>
      </c>
      <c r="D52" s="6">
        <f aca="true" t="shared" si="5" ref="D52:D61">SUM(I38)</f>
        <v>245982</v>
      </c>
      <c r="E52" s="43">
        <f aca="true" t="shared" si="6" ref="E52:E61">SUM(K24/L24*100)</f>
        <v>100.62457581250699</v>
      </c>
      <c r="F52" s="43">
        <f aca="true" t="shared" si="7" ref="F52:F62">SUM(C52/D52*100)</f>
        <v>95.23135839207747</v>
      </c>
      <c r="G52" s="42"/>
      <c r="I52" s="8"/>
      <c r="K52" s="8"/>
    </row>
    <row r="53" spans="1:9" ht="13.5">
      <c r="A53" s="28">
        <v>2</v>
      </c>
      <c r="B53" s="42" t="s">
        <v>172</v>
      </c>
      <c r="C53" s="6">
        <f t="shared" si="4"/>
        <v>109700</v>
      </c>
      <c r="D53" s="6">
        <f t="shared" si="5"/>
        <v>83706</v>
      </c>
      <c r="E53" s="43">
        <f t="shared" si="6"/>
        <v>93.59668956102556</v>
      </c>
      <c r="F53" s="43">
        <f t="shared" si="7"/>
        <v>131.0539268391752</v>
      </c>
      <c r="G53" s="42"/>
      <c r="I53" s="8"/>
    </row>
    <row r="54" spans="1:9" ht="13.5">
      <c r="A54" s="28">
        <v>3</v>
      </c>
      <c r="B54" s="42" t="s">
        <v>167</v>
      </c>
      <c r="C54" s="6">
        <f t="shared" si="4"/>
        <v>80957</v>
      </c>
      <c r="D54" s="6">
        <f t="shared" si="5"/>
        <v>78009</v>
      </c>
      <c r="E54" s="43">
        <f t="shared" si="6"/>
        <v>98.74731654957066</v>
      </c>
      <c r="F54" s="43">
        <f t="shared" si="7"/>
        <v>103.77905113512544</v>
      </c>
      <c r="G54" s="42"/>
      <c r="I54" s="8"/>
    </row>
    <row r="55" spans="1:7" ht="13.5">
      <c r="A55" s="28">
        <v>4</v>
      </c>
      <c r="B55" s="42" t="s">
        <v>120</v>
      </c>
      <c r="C55" s="6">
        <f t="shared" si="4"/>
        <v>69294</v>
      </c>
      <c r="D55" s="6">
        <f t="shared" si="5"/>
        <v>64095</v>
      </c>
      <c r="E55" s="43">
        <f t="shared" si="6"/>
        <v>95.69804858512063</v>
      </c>
      <c r="F55" s="43">
        <f t="shared" si="7"/>
        <v>108.11139714486309</v>
      </c>
      <c r="G55" s="42"/>
    </row>
    <row r="56" spans="1:7" ht="13.5">
      <c r="A56" s="28">
        <v>5</v>
      </c>
      <c r="B56" s="42" t="s">
        <v>170</v>
      </c>
      <c r="C56" s="6">
        <f t="shared" si="4"/>
        <v>67111</v>
      </c>
      <c r="D56" s="6">
        <f t="shared" si="5"/>
        <v>67759</v>
      </c>
      <c r="E56" s="43">
        <f t="shared" si="6"/>
        <v>74.47261832103423</v>
      </c>
      <c r="F56" s="43">
        <f t="shared" si="7"/>
        <v>99.04366947564162</v>
      </c>
      <c r="G56" s="42"/>
    </row>
    <row r="57" spans="1:7" ht="13.5">
      <c r="A57" s="28">
        <v>6</v>
      </c>
      <c r="B57" s="42" t="s">
        <v>175</v>
      </c>
      <c r="C57" s="6">
        <f t="shared" si="4"/>
        <v>60559</v>
      </c>
      <c r="D57" s="6">
        <f t="shared" si="5"/>
        <v>40147</v>
      </c>
      <c r="E57" s="43">
        <f t="shared" si="6"/>
        <v>118.83167850555316</v>
      </c>
      <c r="F57" s="43">
        <f t="shared" si="7"/>
        <v>150.84315141853688</v>
      </c>
      <c r="G57" s="42"/>
    </row>
    <row r="58" spans="1:7" ht="13.5">
      <c r="A58" s="28">
        <v>7</v>
      </c>
      <c r="B58" s="42" t="s">
        <v>184</v>
      </c>
      <c r="C58" s="6">
        <f t="shared" si="4"/>
        <v>53119</v>
      </c>
      <c r="D58" s="6">
        <f t="shared" si="5"/>
        <v>39820</v>
      </c>
      <c r="E58" s="43">
        <f t="shared" si="6"/>
        <v>125.984868249413</v>
      </c>
      <c r="F58" s="43">
        <f t="shared" si="7"/>
        <v>133.3977900552486</v>
      </c>
      <c r="G58" s="42"/>
    </row>
    <row r="59" spans="1:7" ht="13.5">
      <c r="A59" s="28">
        <v>8</v>
      </c>
      <c r="B59" s="112" t="s">
        <v>177</v>
      </c>
      <c r="C59" s="6">
        <f t="shared" si="4"/>
        <v>50136</v>
      </c>
      <c r="D59" s="6">
        <f t="shared" si="5"/>
        <v>45337</v>
      </c>
      <c r="E59" s="43">
        <f t="shared" si="6"/>
        <v>102.42915806893168</v>
      </c>
      <c r="F59" s="43">
        <f t="shared" si="7"/>
        <v>110.58517325804532</v>
      </c>
      <c r="G59" s="42"/>
    </row>
    <row r="60" spans="1:7" ht="13.5">
      <c r="A60" s="28">
        <v>9</v>
      </c>
      <c r="B60" s="112" t="s">
        <v>169</v>
      </c>
      <c r="C60" s="6">
        <f t="shared" si="4"/>
        <v>47422</v>
      </c>
      <c r="D60" s="6">
        <f t="shared" si="5"/>
        <v>46055</v>
      </c>
      <c r="E60" s="43">
        <f t="shared" si="6"/>
        <v>82.56206692433581</v>
      </c>
      <c r="F60" s="43">
        <f t="shared" si="7"/>
        <v>102.96819020736076</v>
      </c>
      <c r="G60" s="42"/>
    </row>
    <row r="61" spans="1:7" ht="14.25" thickBot="1">
      <c r="A61" s="117">
        <v>10</v>
      </c>
      <c r="B61" s="112" t="s">
        <v>185</v>
      </c>
      <c r="C61" s="120">
        <f t="shared" si="4"/>
        <v>46943</v>
      </c>
      <c r="D61" s="120">
        <f t="shared" si="5"/>
        <v>47200</v>
      </c>
      <c r="E61" s="111">
        <f t="shared" si="6"/>
        <v>89.89811942242139</v>
      </c>
      <c r="F61" s="111">
        <f t="shared" si="7"/>
        <v>99.45550847457628</v>
      </c>
      <c r="G61" s="112"/>
    </row>
    <row r="62" spans="1:7" ht="14.25" thickTop="1">
      <c r="A62" s="217"/>
      <c r="B62" s="181" t="s">
        <v>110</v>
      </c>
      <c r="C62" s="218">
        <f>SUM(J13)</f>
        <v>1179851</v>
      </c>
      <c r="D62" s="218">
        <f>SUM(L13)</f>
        <v>1088433</v>
      </c>
      <c r="E62" s="220">
        <f>SUM(C62/L35)*100</f>
        <v>98.04182427356791</v>
      </c>
      <c r="F62" s="220">
        <f t="shared" si="7"/>
        <v>108.39904707042143</v>
      </c>
      <c r="G62" s="232">
        <v>64.2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2009-02-04T04:15:47Z</cp:lastPrinted>
  <dcterms:created xsi:type="dcterms:W3CDTF">2004-08-12T01:21:30Z</dcterms:created>
  <dcterms:modified xsi:type="dcterms:W3CDTF">2009-02-09T05:48:10Z</dcterms:modified>
  <cp:category/>
  <cp:version/>
  <cp:contentType/>
  <cp:contentStatus/>
</cp:coreProperties>
</file>