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<sst xmlns="http://schemas.openxmlformats.org/spreadsheetml/2006/main" count="1216" uniqueCount="233">
  <si>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</si>
  <si>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</si>
  <si>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</si>
  <si>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</si>
  <si>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</si>
  <si>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</si>
  <si>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</si>
  <si>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</si>
  <si>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</si>
  <si>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</si>
  <si>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</si>
  <si>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</si>
  <si>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</si>
  <si>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</si>
  <si>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</si>
  <si>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</si>
  <si>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</si>
  <si>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</si>
  <si>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</si>
  <si>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</si>
  <si>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</si>
  <si>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</si>
  <si>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</si>
  <si>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</si>
  <si>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</si>
  <si>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</si>
  <si>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</si>
  <si>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</si>
  <si>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</si>
  <si>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</si>
  <si>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</si>
  <si>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</si>
  <si>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</si>
  <si>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</si>
  <si>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</si>
  <si>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</si>
  <si>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</si>
  <si>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</si>
  <si>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</si>
  <si>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</si>
  <si>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</si>
  <si>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</si>
  <si>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</si>
  <si>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</si>
  <si>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</si>
  <si>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</si>
  <si>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</si>
  <si>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</si>
  <si>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</si>
  <si>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</si>
  <si>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</si>
  <si>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</si>
  <si>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</si>
  <si>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</si>
  <si>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</si>
  <si>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</si>
  <si>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</si>
  <si>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</si>
  <si>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</si>
  <si>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</si>
  <si>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</si>
  <si>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</si>
  <si>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</si>
  <si>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</si>
  <si>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</si>
  <si>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</si>
  <si>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</si>
  <si>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</si>
  <si>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</si>
  <si>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</si>
  <si>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</si>
  <si>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</si>
  <si>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</si>
  <si>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</si>
  <si>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</si>
  <si>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</si>
  <si>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</si>
  <si>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</si>
  <si>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</si>
  <si>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</si>
  <si>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</si>
  <si>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</si>
  <si>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</si>
  <si>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</si>
  <si>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</si>
  <si>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</si>
  <si>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</si>
  <si>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</si>
  <si>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</si>
  <si>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</si>
  <si>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</si>
  <si>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</si>
  <si>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</si>
  <si>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</si>
  <si>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</si>
  <si>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</si>
  <si>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</si>
  <si>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</si>
  <si>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</si>
  <si>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</si>
  <si>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</si>
  <si>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</si>
  <si>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</si>
  <si>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</si>
  <si>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</si>
  <si>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</si>
  <si>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</si>
  <si>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</si>
  <si>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</si>
  <si>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</si>
  <si>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</si>
  <si>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</si>
  <si>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</si>
  <si>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</si>
  <si>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</si>
  <si>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</si>
  <si>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</si>
  <si>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</si>
  <si>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</si>
  <si>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</si>
  <si>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</si>
  <si>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</si>
  <si>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</si>
  <si>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</si>
  <si>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</si>
  <si>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</si>
  <si>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</si>
  <si>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</si>
  <si>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</si>
  <si>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</si>
  <si>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</si>
  <si>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</si>
  <si>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</si>
  <si>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</si>
  <si>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</si>
  <si>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</si>
  <si>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</si>
  <si>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</si>
  <si>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</si>
  <si>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</si>
  <si>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</si>
  <si>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</si>
  <si>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</si>
  <si>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</si>
  <si>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</si>
  <si>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</si>
  <si>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</si>
  <si>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</si>
  <si>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</si>
  <si>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</si>
  <si>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</si>
  <si>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</si>
  <si>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</si>
  <si>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</si>
  <si>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</si>
  <si>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</si>
  <si>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</si>
  <si>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</si>
  <si>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</si>
  <si>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</si>
  <si>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</si>
  <si>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</si>
  <si>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</si>
  <si>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</si>
  <si>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</si>
  <si>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</si>
  <si>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</si>
  <si>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</si>
  <si>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</si>
  <si>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</si>
  <si>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</si>
  <si>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</si>
  <si>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</si>
  <si>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</si>
  <si>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</si>
  <si>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</si>
  <si>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</si>
  <si>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</si>
  <si>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</si>
  <si>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</si>
  <si>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</si>
  <si>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</si>
  <si>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</si>
  <si>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</si>
  <si>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</si>
  <si>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</si>
  <si>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</si>
  <si>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</si>
  <si>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</si>
  <si>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</si>
  <si>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</si>
  <si>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</si>
  <si>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</si>
  <si>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</si>
  <si>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</si>
  <si>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</si>
  <si>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</si>
  <si>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</si>
  <si>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</si>
  <si>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</si>
  <si>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</si>
  <si>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</si>
  <si>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</si>
  <si>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</si>
  <si>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</si>
  <si>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</si>
  <si>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</si>
  <si>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</si>
  <si>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</si>
  <si>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</si>
  <si>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</si>
  <si>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</si>
  <si>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</si>
  <si>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</si>
  <si>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</si>
  <si>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その他の農産物</t>
  </si>
  <si>
    <t>その他</t>
  </si>
  <si>
    <t>非鉄金属</t>
  </si>
  <si>
    <t>平成21年</t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</si>
  <si>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</si>
  <si>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</si>
  <si>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</si>
  <si>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</si>
  <si>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</si>
  <si>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t>10，578 ㎡</t>
  </si>
  <si>
    <t>（平成21年6月分倉庫統計）</t>
  </si>
  <si>
    <t>平成21年6月</t>
  </si>
  <si>
    <t>4，395　㎡</t>
  </si>
  <si>
    <r>
      <t>140，789 m</t>
    </r>
    <r>
      <rPr>
        <sz val="8"/>
        <rFont val="ＭＳ Ｐゴシック"/>
        <family val="3"/>
      </rPr>
      <t>3</t>
    </r>
  </si>
  <si>
    <t>6，209 ㎡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</si>
  <si>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</si>
  <si>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</si>
  <si>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その他の窯業品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</si>
</sst>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61"/>
      <name val="ＭＳ Ｐゴシック"/>
      <family val="3"/>
    </font>
    <font>
      <b/>
      <sz val="8"/>
      <color indexed="25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38" fontId="0" fillId="0" borderId="9" xfId="16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5" xfId="16" applyNumberFormat="1" applyFill="1" applyBorder="1" applyAlignment="1">
      <alignment/>
    </xf>
    <xf numFmtId="0" fontId="6" fillId="0" borderId="0" xfId="0" applyFont="1" applyAlignment="1">
      <alignment/>
    </xf>
    <xf numFmtId="38" fontId="0" fillId="0" borderId="15" xfId="16" applyBorder="1" applyAlignment="1">
      <alignment/>
    </xf>
    <xf numFmtId="0" fontId="0" fillId="0" borderId="1" xfId="0" applyFont="1" applyFill="1" applyBorder="1" applyAlignment="1">
      <alignment/>
    </xf>
    <xf numFmtId="38" fontId="0" fillId="0" borderId="9" xfId="16" applyFont="1" applyBorder="1" applyAlignment="1">
      <alignment/>
    </xf>
    <xf numFmtId="38" fontId="0" fillId="0" borderId="33" xfId="16" applyBorder="1" applyAlignment="1">
      <alignment/>
    </xf>
    <xf numFmtId="181" fontId="0" fillId="3" borderId="11" xfId="16" applyNumberFormat="1" applyFont="1" applyFill="1" applyBorder="1" applyAlignment="1">
      <alignment/>
    </xf>
    <xf numFmtId="178" fontId="0" fillId="0" borderId="1" xfId="0" applyNumberFormat="1" applyBorder="1" applyAlignment="1">
      <alignment horizontal="right"/>
    </xf>
    <xf numFmtId="38" fontId="0" fillId="0" borderId="10" xfId="16" applyBorder="1" applyAlignment="1">
      <alignment/>
    </xf>
    <xf numFmtId="0" fontId="0" fillId="0" borderId="9" xfId="0" applyBorder="1" applyAlignment="1">
      <alignment/>
    </xf>
    <xf numFmtId="38" fontId="0" fillId="0" borderId="1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3807222"/>
        <c:axId val="34264999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39949536"/>
        <c:axId val="24001505"/>
      </c:lineChart>
      <c:catAx>
        <c:axId val="3994953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01505"/>
        <c:crossesAt val="100"/>
        <c:auto val="1"/>
        <c:lblOffset val="100"/>
        <c:noMultiLvlLbl val="0"/>
      </c:catAx>
      <c:valAx>
        <c:axId val="24001505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49536"/>
        <c:crossesAt val="1"/>
        <c:crossBetween val="between"/>
        <c:dispUnits/>
        <c:majorUnit val="10"/>
        <c:minorUnit val="2"/>
      </c:valAx>
      <c:catAx>
        <c:axId val="3807222"/>
        <c:scaling>
          <c:orientation val="minMax"/>
        </c:scaling>
        <c:axPos val="b"/>
        <c:delete val="1"/>
        <c:majorTickMark val="in"/>
        <c:minorTickMark val="none"/>
        <c:tickLblPos val="nextTo"/>
        <c:crossAx val="34264999"/>
        <c:crosses val="autoZero"/>
        <c:auto val="1"/>
        <c:lblOffset val="100"/>
        <c:noMultiLvlLbl val="0"/>
      </c:catAx>
      <c:valAx>
        <c:axId val="34264999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7222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東部支部平成21年6月入庫高上位１０品目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59273212"/>
        <c:axId val="63696861"/>
      </c:barChart>
      <c:catAx>
        <c:axId val="59273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96861"/>
        <c:crosses val="autoZero"/>
        <c:auto val="1"/>
        <c:lblOffset val="100"/>
        <c:noMultiLvlLbl val="0"/>
      </c:catAx>
      <c:valAx>
        <c:axId val="63696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73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333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400838"/>
        <c:axId val="59172087"/>
      </c:barChart>
      <c:catAx>
        <c:axId val="36400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72087"/>
        <c:crosses val="autoZero"/>
        <c:auto val="1"/>
        <c:lblOffset val="100"/>
        <c:noMultiLvlLbl val="0"/>
      </c:catAx>
      <c:valAx>
        <c:axId val="59172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00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2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清水支部平成21年6月入庫高上位１０品目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62786736"/>
        <c:axId val="28209713"/>
      </c:barChart>
      <c:catAx>
        <c:axId val="62786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09713"/>
        <c:crosses val="autoZero"/>
        <c:auto val="1"/>
        <c:lblOffset val="100"/>
        <c:noMultiLvlLbl val="0"/>
      </c:catAx>
      <c:valAx>
        <c:axId val="28209713"/>
        <c:scaling>
          <c:orientation val="minMax"/>
          <c:max val="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86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25"/>
          <c:y val="0.11825"/>
          <c:w val="0.09"/>
          <c:h val="0.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560826"/>
        <c:axId val="3285387"/>
      </c:barChart>
      <c:catAx>
        <c:axId val="52560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5387"/>
        <c:crosses val="autoZero"/>
        <c:auto val="1"/>
        <c:lblOffset val="100"/>
        <c:noMultiLvlLbl val="0"/>
      </c:catAx>
      <c:valAx>
        <c:axId val="3285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0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29568484"/>
        <c:axId val="64789765"/>
      </c:barChart>
      <c:catAx>
        <c:axId val="2956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89765"/>
        <c:crosses val="autoZero"/>
        <c:auto val="1"/>
        <c:lblOffset val="100"/>
        <c:noMultiLvlLbl val="0"/>
      </c:catAx>
      <c:valAx>
        <c:axId val="647897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68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179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西部支部平成21年6月入庫高上位１０品目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236974"/>
        <c:axId val="13479583"/>
      </c:barChart>
      <c:catAx>
        <c:axId val="4623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9583"/>
        <c:crosses val="autoZero"/>
        <c:auto val="1"/>
        <c:lblOffset val="100"/>
        <c:noMultiLvlLbl val="0"/>
      </c:catAx>
      <c:valAx>
        <c:axId val="13479583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36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25"/>
          <c:y val="0.1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54207384"/>
        <c:axId val="18104409"/>
      </c:barChart>
      <c:catAx>
        <c:axId val="54207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4409"/>
        <c:crosses val="autoZero"/>
        <c:auto val="1"/>
        <c:lblOffset val="100"/>
        <c:noMultiLvlLbl val="0"/>
      </c:catAx>
      <c:valAx>
        <c:axId val="18104409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7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0375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平成20年6月保管残高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平成21年6月保管残高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東部支部平成21年6月保管残高上位１０品目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28721954"/>
        <c:axId val="57170995"/>
      </c:barChart>
      <c:catAx>
        <c:axId val="28721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70995"/>
        <c:crosses val="autoZero"/>
        <c:auto val="1"/>
        <c:lblOffset val="100"/>
        <c:noMultiLvlLbl val="0"/>
      </c:catAx>
      <c:valAx>
        <c:axId val="57170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21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富士支部平成21年6月保管残高上位１０品目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4776908"/>
        <c:axId val="338989"/>
      </c:barChart>
      <c:catAx>
        <c:axId val="44776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989"/>
        <c:crosses val="autoZero"/>
        <c:auto val="1"/>
        <c:lblOffset val="100"/>
        <c:noMultiLvlLbl val="0"/>
      </c:catAx>
      <c:valAx>
        <c:axId val="338989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76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清水支部平成21年6月保管残高上位１０品目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3050902"/>
        <c:axId val="27458119"/>
      </c:barChart>
      <c:catAx>
        <c:axId val="305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8119"/>
        <c:crosses val="autoZero"/>
        <c:auto val="1"/>
        <c:lblOffset val="100"/>
        <c:noMultiLvlLbl val="0"/>
      </c:catAx>
      <c:valAx>
        <c:axId val="27458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0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静岡支部平成21年6月保管残高上位１０品目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5796480"/>
        <c:axId val="9515137"/>
      </c:barChart>
      <c:catAx>
        <c:axId val="45796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15137"/>
        <c:crosses val="autoZero"/>
        <c:auto val="1"/>
        <c:lblOffset val="100"/>
        <c:noMultiLvlLbl val="0"/>
      </c:catAx>
      <c:valAx>
        <c:axId val="9515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96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75"/>
          <c:y val="0.179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駿遠支部平成21年6月保管残高上位１０品目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18527370"/>
        <c:axId val="32528603"/>
      </c:barChart>
      <c:catAx>
        <c:axId val="18527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28603"/>
        <c:crosses val="autoZero"/>
        <c:auto val="1"/>
        <c:lblOffset val="100"/>
        <c:noMultiLvlLbl val="0"/>
      </c:catAx>
      <c:valAx>
        <c:axId val="32528603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27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西部支部平成21年6月保管残高上位１０品目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321972"/>
        <c:axId val="17571157"/>
      </c:barChart>
      <c:catAx>
        <c:axId val="2432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1157"/>
        <c:crosses val="autoZero"/>
        <c:auto val="1"/>
        <c:lblOffset val="100"/>
        <c:noMultiLvlLbl val="0"/>
      </c:catAx>
      <c:valAx>
        <c:axId val="17571157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21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8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23922686"/>
        <c:axId val="13977583"/>
      </c:lineChart>
      <c:catAx>
        <c:axId val="239226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77583"/>
        <c:crosses val="autoZero"/>
        <c:auto val="1"/>
        <c:lblOffset val="100"/>
        <c:noMultiLvlLbl val="0"/>
      </c:catAx>
      <c:valAx>
        <c:axId val="1397758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226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factor"/>
          <c:yMode val="factor"/>
          <c:x val="0.19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58689384"/>
        <c:axId val="58442409"/>
      </c:lineChart>
      <c:catAx>
        <c:axId val="5868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42409"/>
        <c:crosses val="autoZero"/>
        <c:auto val="1"/>
        <c:lblOffset val="100"/>
        <c:noMultiLvlLbl val="0"/>
      </c:catAx>
      <c:valAx>
        <c:axId val="58442409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893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　　　　　　　　　　　　　　　　静岡県倉庫協会
</a:t>
            </a:r>
          </a:p>
        </c:rich>
      </c:tx>
      <c:layout>
        <c:manualLayout>
          <c:xMode val="factor"/>
          <c:yMode val="factor"/>
          <c:x val="0.2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25"/>
          <c:w val="0.986"/>
          <c:h val="0.9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219634"/>
        <c:axId val="36214659"/>
      </c:lineChart>
      <c:catAx>
        <c:axId val="5621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14659"/>
        <c:crosses val="autoZero"/>
        <c:auto val="1"/>
        <c:lblOffset val="100"/>
        <c:noMultiLvlLbl val="0"/>
      </c:catAx>
      <c:valAx>
        <c:axId val="36214659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1963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9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57496476"/>
        <c:axId val="47706237"/>
      </c:lineChart>
      <c:catAx>
        <c:axId val="574964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06237"/>
        <c:crosses val="autoZero"/>
        <c:auto val="1"/>
        <c:lblOffset val="100"/>
        <c:noMultiLvlLbl val="0"/>
      </c:catAx>
      <c:valAx>
        <c:axId val="4770623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964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　　　　　　　　　　　　　静岡県倉庫協会</a:t>
            </a:r>
          </a:p>
        </c:rich>
      </c:tx>
      <c:layout>
        <c:manualLayout>
          <c:xMode val="factor"/>
          <c:yMode val="factor"/>
          <c:x val="0.19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26702950"/>
        <c:axId val="38999959"/>
      </c:lineChart>
      <c:catAx>
        <c:axId val="267029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99959"/>
        <c:crosses val="autoZero"/>
        <c:auto val="1"/>
        <c:lblOffset val="100"/>
        <c:noMultiLvlLbl val="0"/>
      </c:catAx>
      <c:valAx>
        <c:axId val="38999959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029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平成21年6月倉庫使用状況(1～3類）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14686954"/>
        <c:axId val="65073723"/>
      </c:bar3DChart>
      <c:catAx>
        <c:axId val="1468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73723"/>
        <c:crosses val="autoZero"/>
        <c:auto val="1"/>
        <c:lblOffset val="100"/>
        <c:noMultiLvlLbl val="0"/>
      </c:catAx>
      <c:valAx>
        <c:axId val="650737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86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　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7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455312"/>
        <c:axId val="4880081"/>
      </c:lineChart>
      <c:catAx>
        <c:axId val="154553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0081"/>
        <c:crosses val="autoZero"/>
        <c:auto val="1"/>
        <c:lblOffset val="100"/>
        <c:noMultiLvlLbl val="0"/>
      </c:catAx>
      <c:valAx>
        <c:axId val="488008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553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9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43920730"/>
        <c:axId val="59742251"/>
      </c:lineChart>
      <c:catAx>
        <c:axId val="439207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42251"/>
        <c:crosses val="autoZero"/>
        <c:auto val="1"/>
        <c:lblOffset val="100"/>
        <c:noMultiLvlLbl val="0"/>
      </c:catAx>
      <c:valAx>
        <c:axId val="59742251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207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192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809348"/>
        <c:axId val="7284133"/>
      </c:lineChart>
      <c:catAx>
        <c:axId val="8093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84133"/>
        <c:crosses val="autoZero"/>
        <c:auto val="1"/>
        <c:lblOffset val="100"/>
        <c:noMultiLvlLbl val="0"/>
      </c:catAx>
      <c:valAx>
        <c:axId val="7284133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93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5557198"/>
        <c:axId val="53143871"/>
      </c:lineChart>
      <c:catAx>
        <c:axId val="655571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3871"/>
        <c:crosses val="autoZero"/>
        <c:auto val="1"/>
        <c:lblOffset val="100"/>
        <c:noMultiLvlLbl val="0"/>
      </c:catAx>
      <c:valAx>
        <c:axId val="53143871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57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8532792"/>
        <c:axId val="9686265"/>
      </c:lineChart>
      <c:catAx>
        <c:axId val="85327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86265"/>
        <c:crosses val="autoZero"/>
        <c:auto val="1"/>
        <c:lblOffset val="100"/>
        <c:noMultiLvlLbl val="0"/>
      </c:catAx>
      <c:valAx>
        <c:axId val="9686265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327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保管残高の推移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20067522"/>
        <c:axId val="46389971"/>
      </c:lineChart>
      <c:catAx>
        <c:axId val="200675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9971"/>
        <c:crosses val="autoZero"/>
        <c:auto val="1"/>
        <c:lblOffset val="100"/>
        <c:noMultiLvlLbl val="0"/>
      </c:catAx>
      <c:valAx>
        <c:axId val="4638997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752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856556"/>
        <c:axId val="66600141"/>
      </c:lineChart>
      <c:catAx>
        <c:axId val="148565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00141"/>
        <c:crosses val="autoZero"/>
        <c:auto val="1"/>
        <c:lblOffset val="100"/>
        <c:noMultiLvlLbl val="0"/>
      </c:catAx>
      <c:valAx>
        <c:axId val="66600141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565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入庫高の推移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1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62530358"/>
        <c:axId val="25902311"/>
      </c:lineChart>
      <c:catAx>
        <c:axId val="625303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2311"/>
        <c:crosses val="autoZero"/>
        <c:auto val="1"/>
        <c:lblOffset val="100"/>
        <c:noMultiLvlLbl val="0"/>
      </c:catAx>
      <c:valAx>
        <c:axId val="25902311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035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月末保管残高の推移　　　　　　　　　　　　　　静岡県倉庫協会</a:t>
            </a:r>
          </a:p>
        </c:rich>
      </c:tx>
      <c:layout>
        <c:manualLayout>
          <c:xMode val="factor"/>
          <c:yMode val="factor"/>
          <c:x val="0.19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31794208"/>
        <c:axId val="17712417"/>
      </c:lineChart>
      <c:catAx>
        <c:axId val="317942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2417"/>
        <c:crosses val="autoZero"/>
        <c:auto val="1"/>
        <c:lblOffset val="100"/>
        <c:noMultiLvlLbl val="0"/>
      </c:catAx>
      <c:valAx>
        <c:axId val="1771241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942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8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194026"/>
        <c:axId val="25419643"/>
      </c:lineChart>
      <c:catAx>
        <c:axId val="251940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9643"/>
        <c:crosses val="autoZero"/>
        <c:auto val="1"/>
        <c:lblOffset val="100"/>
        <c:noMultiLvlLbl val="0"/>
      </c:catAx>
      <c:valAx>
        <c:axId val="25419643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940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48792596"/>
        <c:axId val="36480181"/>
      </c:lineChart>
      <c:catAx>
        <c:axId val="4879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80181"/>
        <c:crosses val="autoZero"/>
        <c:auto val="1"/>
        <c:lblOffset val="100"/>
        <c:noMultiLvlLbl val="0"/>
      </c:catAx>
      <c:valAx>
        <c:axId val="36480181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925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入庫高の推移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27450196"/>
        <c:axId val="45725173"/>
      </c:lineChart>
      <c:catAx>
        <c:axId val="274501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25173"/>
        <c:crosses val="autoZero"/>
        <c:auto val="1"/>
        <c:lblOffset val="100"/>
        <c:noMultiLvlLbl val="0"/>
      </c:catAx>
      <c:valAx>
        <c:axId val="4572517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01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月末保管残高の推移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            静岡県倉庫協会</a:t>
            </a:r>
          </a:p>
        </c:rich>
      </c:tx>
      <c:layout>
        <c:manualLayout>
          <c:xMode val="factor"/>
          <c:yMode val="factor"/>
          <c:x val="0.22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8873374"/>
        <c:axId val="12751503"/>
      </c:lineChart>
      <c:catAx>
        <c:axId val="88733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51503"/>
        <c:crosses val="autoZero"/>
        <c:auto val="1"/>
        <c:lblOffset val="100"/>
        <c:noMultiLvlLbl val="0"/>
      </c:catAx>
      <c:valAx>
        <c:axId val="12751503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733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回転率の推移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2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654664"/>
        <c:axId val="26238793"/>
      </c:lineChart>
      <c:catAx>
        <c:axId val="476546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8793"/>
        <c:crosses val="autoZero"/>
        <c:auto val="1"/>
        <c:lblOffset val="100"/>
        <c:noMultiLvlLbl val="0"/>
      </c:catAx>
      <c:valAx>
        <c:axId val="26238793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46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59886174"/>
        <c:axId val="2104655"/>
      </c:lineChart>
      <c:catAx>
        <c:axId val="5988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4655"/>
        <c:crosses val="autoZero"/>
        <c:auto val="1"/>
        <c:lblOffset val="100"/>
        <c:noMultiLvlLbl val="0"/>
      </c:catAx>
      <c:valAx>
        <c:axId val="210465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861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941896"/>
        <c:axId val="36259337"/>
      </c:lineChart>
      <c:catAx>
        <c:axId val="18941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59337"/>
        <c:crosses val="autoZero"/>
        <c:auto val="1"/>
        <c:lblOffset val="100"/>
        <c:noMultiLvlLbl val="0"/>
      </c:catAx>
      <c:valAx>
        <c:axId val="36259337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418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57898578"/>
        <c:axId val="51325155"/>
      </c:barChart>
      <c:catAx>
        <c:axId val="57898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25155"/>
        <c:crosses val="autoZero"/>
        <c:auto val="1"/>
        <c:lblOffset val="100"/>
        <c:noMultiLvlLbl val="0"/>
      </c:catAx>
      <c:valAx>
        <c:axId val="51325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98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"/>
          <c:y val="0.188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平成21年6月入庫高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平成20年6月入庫高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65"/>
          <c:w val="0.8885"/>
          <c:h val="0.752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734,711トン224
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815,610トン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0.7855</cdr:x>
      <cdr:y>0</cdr:y>
    </cdr:from>
    <cdr:to>
      <cdr:x>0.93425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0.006</cdr:y>
    </cdr:from>
    <cdr:to>
      <cdr:x>0.93525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28575"/>
        <a:ext cx="7172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0.00875</cdr:y>
    </cdr:from>
    <cdr:to>
      <cdr:x>0.9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4578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0.1315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0.4945</cdr:x>
      <cdr:y>0.26775</cdr:y>
    </cdr:from>
    <cdr:to>
      <cdr:x>0.788</cdr:x>
      <cdr:y>0.38425</cdr:y>
    </cdr:to>
    <cdr:sp>
      <cdr:nvSpPr>
        <cdr:cNvPr id="3" name="TextBox 4"/>
        <cdr:cNvSpPr txBox="1">
          <a:spLocks noChangeArrowheads="1"/>
        </cdr:cNvSpPr>
      </cdr:nvSpPr>
      <cdr:spPr>
        <a:xfrm>
          <a:off x="4895850" y="1533525"/>
          <a:ext cx="29146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0.42125</cdr:x>
      <cdr:y>0.84075</cdr:y>
    </cdr:from>
    <cdr:to>
      <cdr:x>0.7195</cdr:x>
      <cdr:y>0.88575</cdr:y>
    </cdr:to>
    <cdr:sp>
      <cdr:nvSpPr>
        <cdr:cNvPr id="4" name="TextBox 5"/>
        <cdr:cNvSpPr txBox="1">
          <a:spLocks noChangeArrowheads="1"/>
        </cdr:cNvSpPr>
      </cdr:nvSpPr>
      <cdr:spPr>
        <a:xfrm>
          <a:off x="4171950" y="4838700"/>
          <a:ext cx="2952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0.1315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0.97925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1，195，857トン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1，138，099トン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>
      <xdr:nvSpPr>
        <xdr:cNvPr id="10" name="Line 20"/>
        <xdr:cNvSpPr>
          <a:spLocks/>
        </xdr:cNvSpPr>
      </xdr:nvSpPr>
      <xdr:spPr>
        <a:xfrm flipH="1">
          <a:off x="4838700" y="10848975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11" name="Line 21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>
      <xdr:nvSpPr>
        <xdr:cNvPr id="12" name="Line 22"/>
        <xdr:cNvSpPr>
          <a:spLocks/>
        </xdr:cNvSpPr>
      </xdr:nvSpPr>
      <xdr:spPr>
        <a:xfrm flipV="1">
          <a:off x="4857750" y="10839450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13" name="Line 23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4838700" y="10829925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>
      <xdr:nvSpPr>
        <xdr:cNvPr id="15" name="Line 25"/>
        <xdr:cNvSpPr>
          <a:spLocks/>
        </xdr:cNvSpPr>
      </xdr:nvSpPr>
      <xdr:spPr>
        <a:xfrm flipH="1">
          <a:off x="4819650" y="10972800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>
      <xdr:nvSpPr>
        <xdr:cNvPr id="16" name="Line 26"/>
        <xdr:cNvSpPr>
          <a:spLocks/>
        </xdr:cNvSpPr>
      </xdr:nvSpPr>
      <xdr:spPr>
        <a:xfrm flipH="1">
          <a:off x="4800600" y="10991850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</cdr:y>
    </cdr:from>
    <cdr:to>
      <cdr:x>0.9265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</cdr:x>
      <cdr:y>0.2355</cdr:y>
    </cdr:from>
    <cdr:to>
      <cdr:x>0.9885</cdr:x>
      <cdr:y>0.616</cdr:y>
    </cdr:to>
    <cdr:sp>
      <cdr:nvSpPr>
        <cdr:cNvPr id="1" name="TextBox 8"/>
        <cdr:cNvSpPr txBox="1">
          <a:spLocks noChangeArrowheads="1"/>
        </cdr:cNvSpPr>
      </cdr:nvSpPr>
      <cdr:spPr>
        <a:xfrm>
          <a:off x="6753225" y="657225"/>
          <a:ext cx="676275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</a:t>
          </a:r>
        </a:p>
      </cdr:txBody>
    </cdr:sp>
  </cdr:relSizeAnchor>
  <cdr:relSizeAnchor xmlns:cdr="http://schemas.openxmlformats.org/drawingml/2006/chartDrawing">
    <cdr:from>
      <cdr:x>0.48025</cdr:x>
      <cdr:y>0.35575</cdr:y>
    </cdr:from>
    <cdr:to>
      <cdr:x>0.577</cdr:x>
      <cdr:y>0.479</cdr:y>
    </cdr:to>
    <cdr:sp>
      <cdr:nvSpPr>
        <cdr:cNvPr id="2" name="TextBox 9"/>
        <cdr:cNvSpPr txBox="1">
          <a:spLocks noChangeArrowheads="1"/>
        </cdr:cNvSpPr>
      </cdr:nvSpPr>
      <cdr:spPr>
        <a:xfrm>
          <a:off x="3609975" y="990600"/>
          <a:ext cx="723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0.468</cdr:y>
    </cdr:from>
    <cdr:to>
      <cdr:x>1</cdr:x>
      <cdr:y>0.82975</cdr:y>
    </cdr:to>
    <cdr:sp>
      <cdr:nvSpPr>
        <cdr:cNvPr id="1" name="TextBox 8"/>
        <cdr:cNvSpPr txBox="1">
          <a:spLocks noChangeArrowheads="1"/>
        </cdr:cNvSpPr>
      </cdr:nvSpPr>
      <cdr:spPr>
        <a:xfrm>
          <a:off x="6800850" y="1162050"/>
          <a:ext cx="723900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</a:t>
          </a:r>
        </a:p>
      </cdr:txBody>
    </cdr:sp>
  </cdr:relSizeAnchor>
  <cdr:relSizeAnchor xmlns:cdr="http://schemas.openxmlformats.org/drawingml/2006/chartDrawing">
    <cdr:from>
      <cdr:x>0.48275</cdr:x>
      <cdr:y>0.619</cdr:y>
    </cdr:from>
    <cdr:to>
      <cdr:x>0.59475</cdr:x>
      <cdr:y>0.7085</cdr:y>
    </cdr:to>
    <cdr:sp>
      <cdr:nvSpPr>
        <cdr:cNvPr id="2" name="TextBox 9"/>
        <cdr:cNvSpPr txBox="1">
          <a:spLocks noChangeArrowheads="1"/>
        </cdr:cNvSpPr>
      </cdr:nvSpPr>
      <cdr:spPr>
        <a:xfrm>
          <a:off x="3629025" y="153352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0.28775</cdr:y>
    </cdr:from>
    <cdr:to>
      <cdr:x>0.99825</cdr:x>
      <cdr:y>0.83075</cdr:y>
    </cdr:to>
    <cdr:sp>
      <cdr:nvSpPr>
        <cdr:cNvPr id="1" name="TextBox 8"/>
        <cdr:cNvSpPr txBox="1">
          <a:spLocks noChangeArrowheads="1"/>
        </cdr:cNvSpPr>
      </cdr:nvSpPr>
      <cdr:spPr>
        <a:xfrm>
          <a:off x="6943725" y="819150"/>
          <a:ext cx="590550" cy="1543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</a:t>
          </a:r>
        </a:p>
      </cdr:txBody>
    </cdr:sp>
  </cdr:relSizeAnchor>
  <cdr:relSizeAnchor xmlns:cdr="http://schemas.openxmlformats.org/drawingml/2006/chartDrawing">
    <cdr:from>
      <cdr:x>0.4875</cdr:x>
      <cdr:y>0.52225</cdr:y>
    </cdr:from>
    <cdr:to>
      <cdr:x>0.5745</cdr:x>
      <cdr:y>0.6065</cdr:y>
    </cdr:to>
    <cdr:sp>
      <cdr:nvSpPr>
        <cdr:cNvPr id="2" name="TextBox 9"/>
        <cdr:cNvSpPr txBox="1">
          <a:spLocks noChangeArrowheads="1"/>
        </cdr:cNvSpPr>
      </cdr:nvSpPr>
      <cdr:spPr>
        <a:xfrm>
          <a:off x="3676650" y="1485900"/>
          <a:ext cx="6572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0.9285</cdr:x>
      <cdr:y>0.39925</cdr:y>
    </cdr:from>
    <cdr:to>
      <cdr:x>1</cdr:x>
      <cdr:y>0.802</cdr:y>
    </cdr:to>
    <cdr:sp>
      <cdr:nvSpPr>
        <cdr:cNvPr id="2" name="TextBox 10"/>
        <cdr:cNvSpPr txBox="1">
          <a:spLocks noChangeArrowheads="1"/>
        </cdr:cNvSpPr>
      </cdr:nvSpPr>
      <cdr:spPr>
        <a:xfrm>
          <a:off x="6972300" y="1143000"/>
          <a:ext cx="533400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平成20年
</a:t>
          </a:r>
        </a:p>
      </cdr:txBody>
    </cdr:sp>
  </cdr:relSizeAnchor>
  <cdr:relSizeAnchor xmlns:cdr="http://schemas.openxmlformats.org/drawingml/2006/chartDrawing">
    <cdr:from>
      <cdr:x>0.47575</cdr:x>
      <cdr:y>0.60775</cdr:y>
    </cdr:from>
    <cdr:to>
      <cdr:x>0.55675</cdr:x>
      <cdr:y>0.70725</cdr:y>
    </cdr:to>
    <cdr:sp>
      <cdr:nvSpPr>
        <cdr:cNvPr id="3" name="TextBox 11"/>
        <cdr:cNvSpPr txBox="1">
          <a:spLocks noChangeArrowheads="1"/>
        </cdr:cNvSpPr>
      </cdr:nvSpPr>
      <cdr:spPr>
        <a:xfrm>
          <a:off x="3571875" y="174307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0.28875</cdr:y>
    </cdr:from>
    <cdr:to>
      <cdr:x>1</cdr:x>
      <cdr:y>0.7585</cdr:y>
    </cdr:to>
    <cdr:sp>
      <cdr:nvSpPr>
        <cdr:cNvPr id="6" name="TextBox 15"/>
        <cdr:cNvSpPr txBox="1">
          <a:spLocks noChangeArrowheads="1"/>
        </cdr:cNvSpPr>
      </cdr:nvSpPr>
      <cdr:spPr>
        <a:xfrm>
          <a:off x="6858000" y="762000"/>
          <a:ext cx="676275" cy="1247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</a:t>
          </a:r>
        </a:p>
      </cdr:txBody>
    </cdr:sp>
  </cdr:relSizeAnchor>
  <cdr:relSizeAnchor xmlns:cdr="http://schemas.openxmlformats.org/drawingml/2006/chartDrawing">
    <cdr:from>
      <cdr:x>0.47325</cdr:x>
      <cdr:y>0.54475</cdr:y>
    </cdr:from>
    <cdr:to>
      <cdr:x>0.552</cdr:x>
      <cdr:y>0.64875</cdr:y>
    </cdr:to>
    <cdr:sp>
      <cdr:nvSpPr>
        <cdr:cNvPr id="7" name="TextBox 16"/>
        <cdr:cNvSpPr txBox="1">
          <a:spLocks noChangeArrowheads="1"/>
        </cdr:cNvSpPr>
      </cdr:nvSpPr>
      <cdr:spPr>
        <a:xfrm>
          <a:off x="3562350" y="1438275"/>
          <a:ext cx="590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２,１８７,６３２㎡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平成21年6月所管面積（1～3類）</a:t>
          </a:r>
        </a:p>
      </cdr:txBody>
    </cdr:sp>
  </cdr:relSizeAnchor>
  <cdr:relSizeAnchor xmlns:cdr="http://schemas.openxmlformats.org/drawingml/2006/chartDrawing">
    <cdr:from>
      <cdr:x>0.76975</cdr:x>
      <cdr:y>0.027</cdr:y>
    </cdr:from>
    <cdr:to>
      <cdr:x>0.98625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23825"/>
          <a:ext cx="1371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0.9135</cdr:x>
      <cdr:y>0.46525</cdr:y>
    </cdr:from>
    <cdr:to>
      <cdr:x>0.996</cdr:x>
      <cdr:y>0.897</cdr:y>
    </cdr:to>
    <cdr:sp>
      <cdr:nvSpPr>
        <cdr:cNvPr id="3" name="TextBox 12"/>
        <cdr:cNvSpPr txBox="1">
          <a:spLocks noChangeArrowheads="1"/>
        </cdr:cNvSpPr>
      </cdr:nvSpPr>
      <cdr:spPr>
        <a:xfrm>
          <a:off x="6838950" y="1295400"/>
          <a:ext cx="619125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</a:t>
          </a:r>
        </a:p>
      </cdr:txBody>
    </cdr:sp>
  </cdr:relSizeAnchor>
  <cdr:relSizeAnchor xmlns:cdr="http://schemas.openxmlformats.org/drawingml/2006/chartDrawing">
    <cdr:from>
      <cdr:x>0.485</cdr:x>
      <cdr:y>0.76375</cdr:y>
    </cdr:from>
    <cdr:to>
      <cdr:x>0.59925</cdr:x>
      <cdr:y>0.88125</cdr:y>
    </cdr:to>
    <cdr:sp>
      <cdr:nvSpPr>
        <cdr:cNvPr id="4" name="TextBox 13"/>
        <cdr:cNvSpPr txBox="1">
          <a:spLocks noChangeArrowheads="1"/>
        </cdr:cNvSpPr>
      </cdr:nvSpPr>
      <cdr:spPr>
        <a:xfrm>
          <a:off x="3629025" y="2133600"/>
          <a:ext cx="8572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0.9265</cdr:x>
      <cdr:y>0.28025</cdr:y>
    </cdr:from>
    <cdr:to>
      <cdr:x>0.992</cdr:x>
      <cdr:y>0.75525</cdr:y>
    </cdr:to>
    <cdr:sp>
      <cdr:nvSpPr>
        <cdr:cNvPr id="5" name="TextBox 13"/>
        <cdr:cNvSpPr txBox="1">
          <a:spLocks noChangeArrowheads="1"/>
        </cdr:cNvSpPr>
      </cdr:nvSpPr>
      <cdr:spPr>
        <a:xfrm>
          <a:off x="7038975" y="762000"/>
          <a:ext cx="495300" cy="1295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</a:t>
          </a:r>
        </a:p>
      </cdr:txBody>
    </cdr:sp>
  </cdr:relSizeAnchor>
  <cdr:relSizeAnchor xmlns:cdr="http://schemas.openxmlformats.org/drawingml/2006/chartDrawing">
    <cdr:from>
      <cdr:x>0.46525</cdr:x>
      <cdr:y>0.511</cdr:y>
    </cdr:from>
    <cdr:to>
      <cdr:x>0.55725</cdr:x>
      <cdr:y>0.5955</cdr:y>
    </cdr:to>
    <cdr:sp>
      <cdr:nvSpPr>
        <cdr:cNvPr id="6" name="TextBox 14"/>
        <cdr:cNvSpPr txBox="1">
          <a:spLocks noChangeArrowheads="1"/>
        </cdr:cNvSpPr>
      </cdr:nvSpPr>
      <cdr:spPr>
        <a:xfrm>
          <a:off x="3533775" y="1390650"/>
          <a:ext cx="695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0.4565</cdr:y>
    </cdr:from>
    <cdr:to>
      <cdr:x>1</cdr:x>
      <cdr:y>0.84575</cdr:y>
    </cdr:to>
    <cdr:sp>
      <cdr:nvSpPr>
        <cdr:cNvPr id="8" name="TextBox 16"/>
        <cdr:cNvSpPr txBox="1">
          <a:spLocks noChangeArrowheads="1"/>
        </cdr:cNvSpPr>
      </cdr:nvSpPr>
      <cdr:spPr>
        <a:xfrm>
          <a:off x="7048500" y="1228725"/>
          <a:ext cx="5524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</a:t>
          </a:r>
        </a:p>
      </cdr:txBody>
    </cdr:sp>
  </cdr:relSizeAnchor>
  <cdr:relSizeAnchor xmlns:cdr="http://schemas.openxmlformats.org/drawingml/2006/chartDrawing">
    <cdr:from>
      <cdr:x>0.47975</cdr:x>
      <cdr:y>0.55125</cdr:y>
    </cdr:from>
    <cdr:to>
      <cdr:x>0.57175</cdr:x>
      <cdr:y>0.6895</cdr:y>
    </cdr:to>
    <cdr:sp>
      <cdr:nvSpPr>
        <cdr:cNvPr id="9" name="TextBox 17"/>
        <cdr:cNvSpPr txBox="1">
          <a:spLocks noChangeArrowheads="1"/>
        </cdr:cNvSpPr>
      </cdr:nvSpPr>
      <cdr:spPr>
        <a:xfrm>
          <a:off x="3638550" y="1485900"/>
          <a:ext cx="6953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0.365</cdr:y>
    </cdr:from>
    <cdr:to>
      <cdr:x>0.99975</cdr:x>
      <cdr:y>0.752</cdr:y>
    </cdr:to>
    <cdr:sp>
      <cdr:nvSpPr>
        <cdr:cNvPr id="7" name="TextBox 15"/>
        <cdr:cNvSpPr txBox="1">
          <a:spLocks noChangeArrowheads="1"/>
        </cdr:cNvSpPr>
      </cdr:nvSpPr>
      <cdr:spPr>
        <a:xfrm>
          <a:off x="7048500" y="1000125"/>
          <a:ext cx="552450" cy="1066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</a:t>
          </a:r>
        </a:p>
      </cdr:txBody>
    </cdr:sp>
  </cdr:relSizeAnchor>
  <cdr:relSizeAnchor xmlns:cdr="http://schemas.openxmlformats.org/drawingml/2006/chartDrawing">
    <cdr:from>
      <cdr:x>0.4765</cdr:x>
      <cdr:y>0.46125</cdr:y>
    </cdr:from>
    <cdr:to>
      <cdr:x>0.571</cdr:x>
      <cdr:y>0.57375</cdr:y>
    </cdr:to>
    <cdr:sp>
      <cdr:nvSpPr>
        <cdr:cNvPr id="8" name="TextBox 16"/>
        <cdr:cNvSpPr txBox="1">
          <a:spLocks noChangeArrowheads="1"/>
        </cdr:cNvSpPr>
      </cdr:nvSpPr>
      <cdr:spPr>
        <a:xfrm>
          <a:off x="3619500" y="1266825"/>
          <a:ext cx="7239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0.89625</cdr:x>
      <cdr:y>0.449</cdr:y>
    </cdr:from>
    <cdr:to>
      <cdr:x>1</cdr:x>
      <cdr:y>0.8675</cdr:y>
    </cdr:to>
    <cdr:sp>
      <cdr:nvSpPr>
        <cdr:cNvPr id="8" name="TextBox 16"/>
        <cdr:cNvSpPr txBox="1">
          <a:spLocks noChangeArrowheads="1"/>
        </cdr:cNvSpPr>
      </cdr:nvSpPr>
      <cdr:spPr>
        <a:xfrm>
          <a:off x="6753225" y="1209675"/>
          <a:ext cx="781050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0.46725</cdr:x>
      <cdr:y>0.49625</cdr:y>
    </cdr:from>
    <cdr:to>
      <cdr:x>0.55275</cdr:x>
      <cdr:y>0.5925</cdr:y>
    </cdr:to>
    <cdr:sp>
      <cdr:nvSpPr>
        <cdr:cNvPr id="9" name="TextBox 17"/>
        <cdr:cNvSpPr txBox="1">
          <a:spLocks noChangeArrowheads="1"/>
        </cdr:cNvSpPr>
      </cdr:nvSpPr>
      <cdr:spPr>
        <a:xfrm>
          <a:off x="3524250" y="1333500"/>
          <a:ext cx="647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0.41</cdr:y>
    </cdr:from>
    <cdr:to>
      <cdr:x>1</cdr:x>
      <cdr:y>0.767</cdr:y>
    </cdr:to>
    <cdr:sp>
      <cdr:nvSpPr>
        <cdr:cNvPr id="8" name="TextBox 15"/>
        <cdr:cNvSpPr txBox="1">
          <a:spLocks noChangeArrowheads="1"/>
        </cdr:cNvSpPr>
      </cdr:nvSpPr>
      <cdr:spPr>
        <a:xfrm>
          <a:off x="6877050" y="1095375"/>
          <a:ext cx="64770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0.49775</cdr:x>
      <cdr:y>0.58975</cdr:y>
    </cdr:from>
    <cdr:to>
      <cdr:x>0.58625</cdr:x>
      <cdr:y>0.68675</cdr:y>
    </cdr:to>
    <cdr:sp>
      <cdr:nvSpPr>
        <cdr:cNvPr id="9" name="TextBox 16"/>
        <cdr:cNvSpPr txBox="1">
          <a:spLocks noChangeArrowheads="1"/>
        </cdr:cNvSpPr>
      </cdr:nvSpPr>
      <cdr:spPr>
        <a:xfrm>
          <a:off x="3743325" y="1581150"/>
          <a:ext cx="666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0.9105</cdr:x>
      <cdr:y>0.477</cdr:y>
    </cdr:from>
    <cdr:to>
      <cdr:x>0.98925</cdr:x>
      <cdr:y>0.86725</cdr:y>
    </cdr:to>
    <cdr:sp>
      <cdr:nvSpPr>
        <cdr:cNvPr id="7" name="TextBox 15"/>
        <cdr:cNvSpPr txBox="1">
          <a:spLocks noChangeArrowheads="1"/>
        </cdr:cNvSpPr>
      </cdr:nvSpPr>
      <cdr:spPr>
        <a:xfrm>
          <a:off x="6858000" y="1323975"/>
          <a:ext cx="590550" cy="1085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平成20年</a:t>
          </a:r>
        </a:p>
      </cdr:txBody>
    </cdr:sp>
  </cdr:relSizeAnchor>
  <cdr:relSizeAnchor xmlns:cdr="http://schemas.openxmlformats.org/drawingml/2006/chartDrawing">
    <cdr:from>
      <cdr:x>0.47225</cdr:x>
      <cdr:y>0.31125</cdr:y>
    </cdr:from>
    <cdr:to>
      <cdr:x>0.58725</cdr:x>
      <cdr:y>0.417</cdr:y>
    </cdr:to>
    <cdr:sp>
      <cdr:nvSpPr>
        <cdr:cNvPr id="8" name="TextBox 16"/>
        <cdr:cNvSpPr txBox="1">
          <a:spLocks noChangeArrowheads="1"/>
        </cdr:cNvSpPr>
      </cdr:nvSpPr>
      <cdr:spPr>
        <a:xfrm>
          <a:off x="3552825" y="866775"/>
          <a:ext cx="866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</cdr:x>
      <cdr:y>0.35125</cdr:y>
    </cdr:from>
    <cdr:to>
      <cdr:x>0.99225</cdr:x>
      <cdr:y>0.727</cdr:y>
    </cdr:to>
    <cdr:sp>
      <cdr:nvSpPr>
        <cdr:cNvPr id="8" name="TextBox 16"/>
        <cdr:cNvSpPr txBox="1">
          <a:spLocks noChangeArrowheads="1"/>
        </cdr:cNvSpPr>
      </cdr:nvSpPr>
      <cdr:spPr>
        <a:xfrm>
          <a:off x="6772275" y="952500"/>
          <a:ext cx="78105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</a:t>
          </a:r>
        </a:p>
      </cdr:txBody>
    </cdr:sp>
  </cdr:relSizeAnchor>
  <cdr:relSizeAnchor xmlns:cdr="http://schemas.openxmlformats.org/drawingml/2006/chartDrawing">
    <cdr:from>
      <cdr:x>0.46975</cdr:x>
      <cdr:y>0.3295</cdr:y>
    </cdr:from>
    <cdr:to>
      <cdr:x>0.58075</cdr:x>
      <cdr:y>0.43125</cdr:y>
    </cdr:to>
    <cdr:sp>
      <cdr:nvSpPr>
        <cdr:cNvPr id="9" name="TextBox 17"/>
        <cdr:cNvSpPr txBox="1">
          <a:spLocks noChangeArrowheads="1"/>
        </cdr:cNvSpPr>
      </cdr:nvSpPr>
      <cdr:spPr>
        <a:xfrm>
          <a:off x="3571875" y="885825"/>
          <a:ext cx="8477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0.50525</cdr:y>
    </cdr:from>
    <cdr:to>
      <cdr:x>1</cdr:x>
      <cdr:y>0.80075</cdr:y>
    </cdr:to>
    <cdr:sp>
      <cdr:nvSpPr>
        <cdr:cNvPr id="8" name="TextBox 21"/>
        <cdr:cNvSpPr txBox="1">
          <a:spLocks noChangeArrowheads="1"/>
        </cdr:cNvSpPr>
      </cdr:nvSpPr>
      <cdr:spPr>
        <a:xfrm>
          <a:off x="7038975" y="1371600"/>
          <a:ext cx="55245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平成18年</a:t>
          </a:r>
        </a:p>
      </cdr:txBody>
    </cdr:sp>
  </cdr:relSizeAnchor>
  <cdr:relSizeAnchor xmlns:cdr="http://schemas.openxmlformats.org/drawingml/2006/chartDrawing">
    <cdr:from>
      <cdr:x>0.47575</cdr:x>
      <cdr:y>0.2995</cdr:y>
    </cdr:from>
    <cdr:to>
      <cdr:x>0.5875</cdr:x>
      <cdr:y>0.4785</cdr:y>
    </cdr:to>
    <cdr:sp>
      <cdr:nvSpPr>
        <cdr:cNvPr id="9" name="TextBox 23"/>
        <cdr:cNvSpPr txBox="1">
          <a:spLocks noChangeArrowheads="1"/>
        </cdr:cNvSpPr>
      </cdr:nvSpPr>
      <cdr:spPr>
        <a:xfrm>
          <a:off x="3609975" y="809625"/>
          <a:ext cx="8477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0.91625</cdr:x>
      <cdr:y>0.14225</cdr:y>
    </cdr:from>
    <cdr:to>
      <cdr:x>0.9985</cdr:x>
      <cdr:y>0.73875</cdr:y>
    </cdr:to>
    <cdr:sp>
      <cdr:nvSpPr>
        <cdr:cNvPr id="8" name="TextBox 21"/>
        <cdr:cNvSpPr txBox="1">
          <a:spLocks noChangeArrowheads="1"/>
        </cdr:cNvSpPr>
      </cdr:nvSpPr>
      <cdr:spPr>
        <a:xfrm>
          <a:off x="6972300" y="390525"/>
          <a:ext cx="628650" cy="1666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</a:t>
          </a:r>
        </a:p>
      </cdr:txBody>
    </cdr:sp>
  </cdr:relSizeAnchor>
  <cdr:relSizeAnchor xmlns:cdr="http://schemas.openxmlformats.org/drawingml/2006/chartDrawing">
    <cdr:from>
      <cdr:x>0.48725</cdr:x>
      <cdr:y>0.3635</cdr:y>
    </cdr:from>
    <cdr:to>
      <cdr:x>0.59975</cdr:x>
      <cdr:y>0.53375</cdr:y>
    </cdr:to>
    <cdr:sp>
      <cdr:nvSpPr>
        <cdr:cNvPr id="9" name="TextBox 22"/>
        <cdr:cNvSpPr txBox="1">
          <a:spLocks noChangeArrowheads="1"/>
        </cdr:cNvSpPr>
      </cdr:nvSpPr>
      <cdr:spPr>
        <a:xfrm>
          <a:off x="3705225" y="1009650"/>
          <a:ext cx="8572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</cdr:x>
      <cdr:y>0.35125</cdr:y>
    </cdr:from>
    <cdr:to>
      <cdr:x>0.996</cdr:x>
      <cdr:y>0.69925</cdr:y>
    </cdr:to>
    <cdr:sp>
      <cdr:nvSpPr>
        <cdr:cNvPr id="8" name="TextBox 15"/>
        <cdr:cNvSpPr txBox="1">
          <a:spLocks noChangeArrowheads="1"/>
        </cdr:cNvSpPr>
      </cdr:nvSpPr>
      <cdr:spPr>
        <a:xfrm>
          <a:off x="6829425" y="981075"/>
          <a:ext cx="68580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</a:t>
          </a:r>
        </a:p>
      </cdr:txBody>
    </cdr:sp>
  </cdr:relSizeAnchor>
  <cdr:relSizeAnchor xmlns:cdr="http://schemas.openxmlformats.org/drawingml/2006/chartDrawing">
    <cdr:from>
      <cdr:x>0.473</cdr:x>
      <cdr:y>0.586</cdr:y>
    </cdr:from>
    <cdr:to>
      <cdr:x>0.58075</cdr:x>
      <cdr:y>0.69525</cdr:y>
    </cdr:to>
    <cdr:sp>
      <cdr:nvSpPr>
        <cdr:cNvPr id="9" name="TextBox 16"/>
        <cdr:cNvSpPr txBox="1">
          <a:spLocks noChangeArrowheads="1"/>
        </cdr:cNvSpPr>
      </cdr:nvSpPr>
      <cdr:spPr>
        <a:xfrm>
          <a:off x="3571875" y="1638300"/>
          <a:ext cx="8096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0.37775</cdr:y>
    </cdr:from>
    <cdr:to>
      <cdr:x>0.99875</cdr:x>
      <cdr:y>0.73825</cdr:y>
    </cdr:to>
    <cdr:sp>
      <cdr:nvSpPr>
        <cdr:cNvPr id="7" name="TextBox 14"/>
        <cdr:cNvSpPr txBox="1">
          <a:spLocks noChangeArrowheads="1"/>
        </cdr:cNvSpPr>
      </cdr:nvSpPr>
      <cdr:spPr>
        <a:xfrm>
          <a:off x="7029450" y="1000125"/>
          <a:ext cx="504825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平成17年</a:t>
          </a:r>
        </a:p>
      </cdr:txBody>
    </cdr:sp>
  </cdr:relSizeAnchor>
  <cdr:relSizeAnchor xmlns:cdr="http://schemas.openxmlformats.org/drawingml/2006/chartDrawing">
    <cdr:from>
      <cdr:x>0.48475</cdr:x>
      <cdr:y>0.404</cdr:y>
    </cdr:from>
    <cdr:to>
      <cdr:x>0.59825</cdr:x>
      <cdr:y>0.583</cdr:y>
    </cdr:to>
    <cdr:sp>
      <cdr:nvSpPr>
        <cdr:cNvPr id="8" name="TextBox 15"/>
        <cdr:cNvSpPr txBox="1">
          <a:spLocks noChangeArrowheads="1"/>
        </cdr:cNvSpPr>
      </cdr:nvSpPr>
      <cdr:spPr>
        <a:xfrm>
          <a:off x="3657600" y="1066800"/>
          <a:ext cx="8572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0.936</cdr:x>
      <cdr:y>0.35475</cdr:y>
    </cdr:from>
    <cdr:to>
      <cdr:x>1</cdr:x>
      <cdr:y>0.76975</cdr:y>
    </cdr:to>
    <cdr:sp>
      <cdr:nvSpPr>
        <cdr:cNvPr id="7" name="TextBox 14"/>
        <cdr:cNvSpPr txBox="1">
          <a:spLocks noChangeArrowheads="1"/>
        </cdr:cNvSpPr>
      </cdr:nvSpPr>
      <cdr:spPr>
        <a:xfrm>
          <a:off x="7077075" y="1000125"/>
          <a:ext cx="485775" cy="1171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</a:t>
          </a:r>
        </a:p>
      </cdr:txBody>
    </cdr:sp>
  </cdr:relSizeAnchor>
  <cdr:relSizeAnchor xmlns:cdr="http://schemas.openxmlformats.org/drawingml/2006/chartDrawing">
    <cdr:from>
      <cdr:x>0.48825</cdr:x>
      <cdr:y>0.576</cdr:y>
    </cdr:from>
    <cdr:to>
      <cdr:x>0.5985</cdr:x>
      <cdr:y>0.731</cdr:y>
    </cdr:to>
    <cdr:sp>
      <cdr:nvSpPr>
        <cdr:cNvPr id="8" name="TextBox 15"/>
        <cdr:cNvSpPr txBox="1">
          <a:spLocks noChangeArrowheads="1"/>
        </cdr:cNvSpPr>
      </cdr:nvSpPr>
      <cdr:spPr>
        <a:xfrm>
          <a:off x="3686175" y="1619250"/>
          <a:ext cx="8382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0.007</cdr:y>
    </cdr:from>
    <cdr:to>
      <cdr:x>0.9995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762750" y="19050"/>
          <a:ext cx="704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0.982</cdr:x>
      <cdr:y>0.55675</cdr:y>
    </cdr:from>
    <cdr:to>
      <cdr:x>0.9995</cdr:x>
      <cdr:y>0.9415</cdr:y>
    </cdr:to>
    <cdr:sp>
      <cdr:nvSpPr>
        <cdr:cNvPr id="2" name="TextBox 10"/>
        <cdr:cNvSpPr txBox="1">
          <a:spLocks noChangeArrowheads="1"/>
        </cdr:cNvSpPr>
      </cdr:nvSpPr>
      <cdr:spPr>
        <a:xfrm>
          <a:off x="7334250" y="1590675"/>
          <a:ext cx="133350" cy="1095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</a:t>
          </a:r>
        </a:p>
      </cdr:txBody>
    </cdr:sp>
  </cdr:relSizeAnchor>
  <cdr:relSizeAnchor xmlns:cdr="http://schemas.openxmlformats.org/drawingml/2006/chartDrawing">
    <cdr:from>
      <cdr:x>0.49025</cdr:x>
      <cdr:y>0.61325</cdr:y>
    </cdr:from>
    <cdr:to>
      <cdr:x>0.58925</cdr:x>
      <cdr:y>0.8015</cdr:y>
    </cdr:to>
    <cdr:sp>
      <cdr:nvSpPr>
        <cdr:cNvPr id="3" name="TextBox 11"/>
        <cdr:cNvSpPr txBox="1">
          <a:spLocks noChangeArrowheads="1"/>
        </cdr:cNvSpPr>
      </cdr:nvSpPr>
      <cdr:spPr>
        <a:xfrm>
          <a:off x="3657600" y="1743075"/>
          <a:ext cx="7429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705600" y="0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0.9715</cdr:x>
      <cdr:y>0.47775</cdr:y>
    </cdr:from>
    <cdr:to>
      <cdr:x>1</cdr:x>
      <cdr:y>0.991</cdr:y>
    </cdr:to>
    <cdr:sp>
      <cdr:nvSpPr>
        <cdr:cNvPr id="2" name="TextBox 8"/>
        <cdr:cNvSpPr txBox="1">
          <a:spLocks noChangeArrowheads="1"/>
        </cdr:cNvSpPr>
      </cdr:nvSpPr>
      <cdr:spPr>
        <a:xfrm>
          <a:off x="7239000" y="1333500"/>
          <a:ext cx="209550" cy="1438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</a:t>
          </a:r>
        </a:p>
      </cdr:txBody>
    </cdr:sp>
  </cdr:relSizeAnchor>
  <cdr:relSizeAnchor xmlns:cdr="http://schemas.openxmlformats.org/drawingml/2006/chartDrawing">
    <cdr:from>
      <cdr:x>0.50175</cdr:x>
      <cdr:y>0.5535</cdr:y>
    </cdr:from>
    <cdr:to>
      <cdr:x>0.60375</cdr:x>
      <cdr:y>0.67975</cdr:y>
    </cdr:to>
    <cdr:sp>
      <cdr:nvSpPr>
        <cdr:cNvPr id="3" name="TextBox 9"/>
        <cdr:cNvSpPr txBox="1">
          <a:spLocks noChangeArrowheads="1"/>
        </cdr:cNvSpPr>
      </cdr:nvSpPr>
      <cdr:spPr>
        <a:xfrm>
          <a:off x="3733800" y="1552575"/>
          <a:ext cx="7620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905625" y="0"/>
          <a:ext cx="552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0.97425</cdr:x>
      <cdr:y>0.4065</cdr:y>
    </cdr:from>
    <cdr:to>
      <cdr:x>1</cdr:x>
      <cdr:y>0.9725</cdr:y>
    </cdr:to>
    <cdr:sp>
      <cdr:nvSpPr>
        <cdr:cNvPr id="2" name="TextBox 8"/>
        <cdr:cNvSpPr txBox="1">
          <a:spLocks noChangeArrowheads="1"/>
        </cdr:cNvSpPr>
      </cdr:nvSpPr>
      <cdr:spPr>
        <a:xfrm>
          <a:off x="7267575" y="1152525"/>
          <a:ext cx="1905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平成20年
</a:t>
          </a:r>
        </a:p>
      </cdr:txBody>
    </cdr:sp>
  </cdr:relSizeAnchor>
  <cdr:relSizeAnchor xmlns:cdr="http://schemas.openxmlformats.org/drawingml/2006/chartDrawing">
    <cdr:from>
      <cdr:x>0.48225</cdr:x>
      <cdr:y>0.53525</cdr:y>
    </cdr:from>
    <cdr:to>
      <cdr:x>0.61575</cdr:x>
      <cdr:y>0.7075</cdr:y>
    </cdr:to>
    <cdr:sp>
      <cdr:nvSpPr>
        <cdr:cNvPr id="3" name="TextBox 9"/>
        <cdr:cNvSpPr txBox="1">
          <a:spLocks noChangeArrowheads="1"/>
        </cdr:cNvSpPr>
      </cdr:nvSpPr>
      <cdr:spPr>
        <a:xfrm>
          <a:off x="3600450" y="1524000"/>
          <a:ext cx="10001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0" t="s">
        <v>145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225</v>
      </c>
      <c r="B3" s="441"/>
      <c r="C3" s="441"/>
      <c r="D3" s="441"/>
      <c r="E3" s="441"/>
      <c r="F3" s="441"/>
      <c r="G3" s="441"/>
      <c r="H3" s="442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160</v>
      </c>
      <c r="C6" s="319"/>
      <c r="D6" s="321" t="s">
        <v>161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141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142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143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144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86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147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148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149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146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150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151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152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153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154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155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158</v>
      </c>
      <c r="E35" s="284" t="s">
        <v>159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156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157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4" t="s">
        <v>162</v>
      </c>
      <c r="B42" s="445"/>
      <c r="C42" s="445"/>
      <c r="D42" s="445"/>
      <c r="E42" s="445"/>
      <c r="F42" s="445"/>
      <c r="G42" s="445"/>
      <c r="H42" s="446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48"/>
      <c r="I1" s="48"/>
    </row>
    <row r="19" ht="13.5">
      <c r="I19" s="57"/>
    </row>
    <row r="20" ht="14.25" thickBot="1"/>
    <row r="21" spans="1:7" ht="13.5">
      <c r="A21" s="101" t="s">
        <v>60</v>
      </c>
      <c r="B21" s="102" t="s">
        <v>61</v>
      </c>
      <c r="C21" s="83" t="s">
        <v>218</v>
      </c>
      <c r="D21" s="83" t="s">
        <v>203</v>
      </c>
      <c r="E21" s="102" t="s">
        <v>54</v>
      </c>
      <c r="F21" s="102" t="s">
        <v>62</v>
      </c>
      <c r="G21" s="103" t="s">
        <v>82</v>
      </c>
    </row>
    <row r="22" spans="1:7" ht="13.5">
      <c r="A22" s="104">
        <v>1</v>
      </c>
      <c r="B22" s="175" t="s">
        <v>181</v>
      </c>
      <c r="C22" s="9">
        <v>25121</v>
      </c>
      <c r="D22" s="9">
        <v>29428</v>
      </c>
      <c r="E22" s="118">
        <v>98.7</v>
      </c>
      <c r="F22" s="43">
        <f>SUM(C22/D22*100)</f>
        <v>85.36427891803724</v>
      </c>
      <c r="G22" s="105"/>
    </row>
    <row r="23" spans="1:7" ht="13.5">
      <c r="A23" s="104">
        <v>2</v>
      </c>
      <c r="B23" s="175" t="s">
        <v>166</v>
      </c>
      <c r="C23" s="9">
        <v>19964</v>
      </c>
      <c r="D23" s="9">
        <v>12933</v>
      </c>
      <c r="E23" s="118">
        <v>90.6</v>
      </c>
      <c r="F23" s="43">
        <f>SUM(C23/D23*100)</f>
        <v>154.36480321657774</v>
      </c>
      <c r="G23" s="105"/>
    </row>
    <row r="24" spans="1:7" ht="13.5">
      <c r="A24" s="104">
        <v>3</v>
      </c>
      <c r="B24" s="175" t="s">
        <v>168</v>
      </c>
      <c r="C24" s="9">
        <v>10528</v>
      </c>
      <c r="D24" s="9">
        <v>9539</v>
      </c>
      <c r="E24" s="118">
        <v>101.7</v>
      </c>
      <c r="F24" s="43">
        <f aca="true" t="shared" si="0" ref="F24:F32">SUM(C24/D24*100)</f>
        <v>110.36796309885733</v>
      </c>
      <c r="G24" s="105"/>
    </row>
    <row r="25" spans="1:7" ht="13.5">
      <c r="A25" s="104">
        <v>4</v>
      </c>
      <c r="B25" s="175" t="s">
        <v>177</v>
      </c>
      <c r="C25" s="9">
        <v>5197</v>
      </c>
      <c r="D25" s="9">
        <v>5251</v>
      </c>
      <c r="E25" s="118">
        <v>99.8</v>
      </c>
      <c r="F25" s="43">
        <f t="shared" si="0"/>
        <v>98.97162445248524</v>
      </c>
      <c r="G25" s="105"/>
    </row>
    <row r="26" spans="1:7" ht="13.5" customHeight="1">
      <c r="A26" s="104">
        <v>5</v>
      </c>
      <c r="B26" s="175" t="s">
        <v>170</v>
      </c>
      <c r="C26" s="9">
        <v>4706</v>
      </c>
      <c r="D26" s="9">
        <v>5147</v>
      </c>
      <c r="E26" s="118">
        <v>102.3</v>
      </c>
      <c r="F26" s="43">
        <f t="shared" si="0"/>
        <v>91.4319020788809</v>
      </c>
      <c r="G26" s="105"/>
    </row>
    <row r="27" spans="1:7" ht="13.5" customHeight="1">
      <c r="A27" s="104">
        <v>6</v>
      </c>
      <c r="B27" s="175" t="s">
        <v>178</v>
      </c>
      <c r="C27" s="9">
        <v>4556</v>
      </c>
      <c r="D27" s="9">
        <v>5211</v>
      </c>
      <c r="E27" s="118">
        <v>98.5</v>
      </c>
      <c r="F27" s="43">
        <f t="shared" si="0"/>
        <v>87.43043561696412</v>
      </c>
      <c r="G27" s="105"/>
    </row>
    <row r="28" spans="1:7" ht="13.5" customHeight="1">
      <c r="A28" s="104">
        <v>7</v>
      </c>
      <c r="B28" s="175" t="s">
        <v>217</v>
      </c>
      <c r="C28" s="110">
        <v>3786</v>
      </c>
      <c r="D28" s="110">
        <v>3233</v>
      </c>
      <c r="E28" s="118">
        <v>101.7</v>
      </c>
      <c r="F28" s="43">
        <f t="shared" si="0"/>
        <v>117.10485617073925</v>
      </c>
      <c r="G28" s="105"/>
    </row>
    <row r="29" spans="1:7" ht="13.5" customHeight="1">
      <c r="A29" s="104">
        <v>8</v>
      </c>
      <c r="B29" s="175" t="s">
        <v>163</v>
      </c>
      <c r="C29" s="110">
        <v>3643</v>
      </c>
      <c r="D29" s="110">
        <v>5257</v>
      </c>
      <c r="E29" s="118">
        <v>107.1</v>
      </c>
      <c r="F29" s="43">
        <f t="shared" si="0"/>
        <v>69.29807875214</v>
      </c>
      <c r="G29" s="105"/>
    </row>
    <row r="30" spans="1:7" ht="13.5" customHeight="1">
      <c r="A30" s="104">
        <v>9</v>
      </c>
      <c r="B30" s="175" t="s">
        <v>173</v>
      </c>
      <c r="C30" s="110">
        <v>3562</v>
      </c>
      <c r="D30" s="110">
        <v>4107</v>
      </c>
      <c r="E30" s="118">
        <v>98.3</v>
      </c>
      <c r="F30" s="43">
        <f t="shared" si="0"/>
        <v>86.7299732164597</v>
      </c>
      <c r="G30" s="105"/>
    </row>
    <row r="31" spans="1:7" ht="13.5" customHeight="1" thickBot="1">
      <c r="A31" s="106">
        <v>10</v>
      </c>
      <c r="B31" s="175" t="s">
        <v>117</v>
      </c>
      <c r="C31" s="107">
        <v>3483</v>
      </c>
      <c r="D31" s="107">
        <v>4277</v>
      </c>
      <c r="E31" s="119">
        <v>96.6</v>
      </c>
      <c r="F31" s="43">
        <f t="shared" si="0"/>
        <v>81.43558569090484</v>
      </c>
      <c r="G31" s="108"/>
    </row>
    <row r="32" spans="1:7" ht="13.5" customHeight="1" thickBot="1">
      <c r="A32" s="89"/>
      <c r="B32" s="90" t="s">
        <v>78</v>
      </c>
      <c r="C32" s="91">
        <v>95703</v>
      </c>
      <c r="D32" s="91">
        <v>96225</v>
      </c>
      <c r="E32" s="92">
        <v>97.8</v>
      </c>
      <c r="F32" s="116">
        <f t="shared" si="0"/>
        <v>99.45752143413874</v>
      </c>
      <c r="G32" s="130">
        <v>74.7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82</v>
      </c>
    </row>
    <row r="54" spans="1:7" ht="13.5">
      <c r="A54" s="104">
        <v>1</v>
      </c>
      <c r="B54" s="175" t="s">
        <v>112</v>
      </c>
      <c r="C54" s="9">
        <v>145387</v>
      </c>
      <c r="D54" s="9">
        <v>172009</v>
      </c>
      <c r="E54" s="43">
        <v>95.1</v>
      </c>
      <c r="F54" s="43">
        <f aca="true" t="shared" si="1" ref="F54:F64">SUM(C54/D54*100)</f>
        <v>84.52290287136138</v>
      </c>
      <c r="G54" s="105"/>
    </row>
    <row r="55" spans="1:7" ht="13.5">
      <c r="A55" s="104">
        <v>2</v>
      </c>
      <c r="B55" s="175" t="s">
        <v>166</v>
      </c>
      <c r="C55" s="9">
        <v>15908</v>
      </c>
      <c r="D55" s="9">
        <v>4128</v>
      </c>
      <c r="E55" s="43">
        <v>159.7</v>
      </c>
      <c r="F55" s="43">
        <f t="shared" si="1"/>
        <v>385.36821705426354</v>
      </c>
      <c r="G55" s="105"/>
    </row>
    <row r="56" spans="1:7" ht="13.5">
      <c r="A56" s="104">
        <v>3</v>
      </c>
      <c r="B56" s="175" t="s">
        <v>180</v>
      </c>
      <c r="C56" s="9">
        <v>15660</v>
      </c>
      <c r="D56" s="9">
        <v>21307</v>
      </c>
      <c r="E56" s="43">
        <v>85</v>
      </c>
      <c r="F56" s="43">
        <f t="shared" si="1"/>
        <v>73.49697282583189</v>
      </c>
      <c r="G56" s="105"/>
    </row>
    <row r="57" spans="1:7" ht="13.5">
      <c r="A57" s="104">
        <v>4</v>
      </c>
      <c r="B57" s="176" t="s">
        <v>171</v>
      </c>
      <c r="C57" s="9">
        <v>14111</v>
      </c>
      <c r="D57" s="9">
        <v>14317</v>
      </c>
      <c r="E57" s="43">
        <v>97.7</v>
      </c>
      <c r="F57" s="43">
        <f t="shared" si="1"/>
        <v>98.56115107913669</v>
      </c>
      <c r="G57" s="105"/>
    </row>
    <row r="58" spans="1:7" ht="13.5">
      <c r="A58" s="104">
        <v>5</v>
      </c>
      <c r="B58" s="176" t="s">
        <v>168</v>
      </c>
      <c r="C58" s="9">
        <v>13335</v>
      </c>
      <c r="D58" s="9">
        <v>18565</v>
      </c>
      <c r="E58" s="43">
        <v>96.4</v>
      </c>
      <c r="F58" s="43">
        <f t="shared" si="1"/>
        <v>71.82870993805548</v>
      </c>
      <c r="G58" s="105"/>
    </row>
    <row r="59" spans="1:7" ht="13.5">
      <c r="A59" s="104">
        <v>6</v>
      </c>
      <c r="B59" s="176" t="s">
        <v>169</v>
      </c>
      <c r="C59" s="9">
        <v>7761</v>
      </c>
      <c r="D59" s="9">
        <v>0</v>
      </c>
      <c r="E59" s="43">
        <v>92.1</v>
      </c>
      <c r="F59" s="43">
        <v>0</v>
      </c>
      <c r="G59" s="105"/>
    </row>
    <row r="60" spans="1:7" ht="13.5">
      <c r="A60" s="104">
        <v>7</v>
      </c>
      <c r="B60" s="176" t="s">
        <v>170</v>
      </c>
      <c r="C60" s="9">
        <v>6730</v>
      </c>
      <c r="D60" s="9">
        <v>6407</v>
      </c>
      <c r="E60" s="153">
        <v>90.2</v>
      </c>
      <c r="F60" s="43">
        <f t="shared" si="1"/>
        <v>105.04136101139379</v>
      </c>
      <c r="G60" s="105"/>
    </row>
    <row r="61" spans="1:7" ht="13.5">
      <c r="A61" s="104">
        <v>8</v>
      </c>
      <c r="B61" s="176" t="s">
        <v>163</v>
      </c>
      <c r="C61" s="9">
        <v>5814</v>
      </c>
      <c r="D61" s="9">
        <v>4889</v>
      </c>
      <c r="E61" s="43">
        <v>110.5</v>
      </c>
      <c r="F61" s="43">
        <f t="shared" si="1"/>
        <v>118.92002454489669</v>
      </c>
      <c r="G61" s="105"/>
    </row>
    <row r="62" spans="1:7" ht="13.5">
      <c r="A62" s="104">
        <v>9</v>
      </c>
      <c r="B62" s="176" t="s">
        <v>177</v>
      </c>
      <c r="C62" s="9">
        <v>5798</v>
      </c>
      <c r="D62" s="9">
        <v>8038</v>
      </c>
      <c r="E62" s="43">
        <v>102.3</v>
      </c>
      <c r="F62" s="43">
        <f t="shared" si="1"/>
        <v>72.13237123662603</v>
      </c>
      <c r="G62" s="105"/>
    </row>
    <row r="63" spans="1:8" ht="14.25" thickBot="1">
      <c r="A63" s="109">
        <v>10</v>
      </c>
      <c r="B63" s="176" t="s">
        <v>117</v>
      </c>
      <c r="C63" s="110">
        <v>5299</v>
      </c>
      <c r="D63" s="110">
        <v>4664</v>
      </c>
      <c r="E63" s="111">
        <v>112.9</v>
      </c>
      <c r="F63" s="111">
        <f t="shared" si="1"/>
        <v>113.61492281303602</v>
      </c>
      <c r="G63" s="113"/>
      <c r="H63" s="21"/>
    </row>
    <row r="64" spans="1:7" ht="14.25" thickBot="1">
      <c r="A64" s="89"/>
      <c r="B64" s="114" t="s">
        <v>81</v>
      </c>
      <c r="C64" s="115">
        <v>251456</v>
      </c>
      <c r="D64" s="115">
        <v>270847</v>
      </c>
      <c r="E64" s="116">
        <v>97.5</v>
      </c>
      <c r="F64" s="116">
        <f t="shared" si="1"/>
        <v>92.8406074278098</v>
      </c>
      <c r="G64" s="130">
        <v>52.5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60</v>
      </c>
      <c r="B21" s="102" t="s">
        <v>61</v>
      </c>
      <c r="C21" s="83" t="s">
        <v>218</v>
      </c>
      <c r="D21" s="83" t="s">
        <v>203</v>
      </c>
      <c r="E21" s="102" t="s">
        <v>54</v>
      </c>
      <c r="F21" s="102" t="s">
        <v>62</v>
      </c>
      <c r="G21" s="103" t="s">
        <v>82</v>
      </c>
    </row>
    <row r="22" spans="1:7" ht="13.5">
      <c r="A22" s="28">
        <v>1</v>
      </c>
      <c r="B22" s="175" t="s">
        <v>165</v>
      </c>
      <c r="C22" s="9">
        <v>48793</v>
      </c>
      <c r="D22" s="9">
        <v>61777</v>
      </c>
      <c r="E22" s="43">
        <v>97.1</v>
      </c>
      <c r="F22" s="43">
        <f>SUM(C22/D22*100)</f>
        <v>78.98246920374898</v>
      </c>
      <c r="G22" s="105"/>
    </row>
    <row r="23" spans="1:7" ht="13.5">
      <c r="A23" s="28">
        <v>2</v>
      </c>
      <c r="B23" s="175" t="s">
        <v>176</v>
      </c>
      <c r="C23" s="9">
        <v>42470</v>
      </c>
      <c r="D23" s="9">
        <v>37300</v>
      </c>
      <c r="E23" s="43">
        <v>106.8</v>
      </c>
      <c r="F23" s="43">
        <f aca="true" t="shared" si="0" ref="F23:F32">SUM(C23/D23*100)</f>
        <v>113.86058981233245</v>
      </c>
      <c r="G23" s="105"/>
    </row>
    <row r="24" spans="1:7" ht="13.5" customHeight="1">
      <c r="A24" s="28">
        <v>3</v>
      </c>
      <c r="B24" s="175" t="s">
        <v>179</v>
      </c>
      <c r="C24" s="9">
        <v>40792</v>
      </c>
      <c r="D24" s="9">
        <v>30897</v>
      </c>
      <c r="E24" s="43">
        <v>99.3</v>
      </c>
      <c r="F24" s="43">
        <f t="shared" si="0"/>
        <v>132.02576301906333</v>
      </c>
      <c r="G24" s="105"/>
    </row>
    <row r="25" spans="1:7" ht="13.5">
      <c r="A25" s="28">
        <v>4</v>
      </c>
      <c r="B25" s="175" t="s">
        <v>167</v>
      </c>
      <c r="C25" s="9">
        <v>33912</v>
      </c>
      <c r="D25" s="9">
        <v>32773</v>
      </c>
      <c r="E25" s="43">
        <v>97</v>
      </c>
      <c r="F25" s="43">
        <f t="shared" si="0"/>
        <v>103.47542184114972</v>
      </c>
      <c r="G25" s="105"/>
    </row>
    <row r="26" spans="1:7" ht="13.5">
      <c r="A26" s="28">
        <v>5</v>
      </c>
      <c r="B26" s="175" t="s">
        <v>163</v>
      </c>
      <c r="C26" s="9">
        <v>26295</v>
      </c>
      <c r="D26" s="9">
        <v>28715</v>
      </c>
      <c r="E26" s="43">
        <v>97.2</v>
      </c>
      <c r="F26" s="43">
        <f t="shared" si="0"/>
        <v>91.57234894654361</v>
      </c>
      <c r="G26" s="105"/>
    </row>
    <row r="27" spans="1:7" ht="13.5" customHeight="1">
      <c r="A27" s="28">
        <v>6</v>
      </c>
      <c r="B27" s="176" t="s">
        <v>117</v>
      </c>
      <c r="C27" s="9">
        <v>23353</v>
      </c>
      <c r="D27" s="9">
        <v>23980</v>
      </c>
      <c r="E27" s="43">
        <v>97.3</v>
      </c>
      <c r="F27" s="43">
        <f t="shared" si="0"/>
        <v>97.38532110091744</v>
      </c>
      <c r="G27" s="105"/>
    </row>
    <row r="28" spans="1:7" ht="13.5" customHeight="1">
      <c r="A28" s="28">
        <v>7</v>
      </c>
      <c r="B28" s="176" t="s">
        <v>171</v>
      </c>
      <c r="C28" s="9">
        <v>18365</v>
      </c>
      <c r="D28" s="9">
        <v>15619</v>
      </c>
      <c r="E28" s="43">
        <v>101.3</v>
      </c>
      <c r="F28" s="43">
        <f t="shared" si="0"/>
        <v>117.58115116204621</v>
      </c>
      <c r="G28" s="105"/>
    </row>
    <row r="29" spans="1:7" ht="13.5">
      <c r="A29" s="28">
        <v>8</v>
      </c>
      <c r="B29" s="176" t="s">
        <v>166</v>
      </c>
      <c r="C29" s="9">
        <v>18008</v>
      </c>
      <c r="D29" s="9">
        <v>32559</v>
      </c>
      <c r="E29" s="43">
        <v>114.2</v>
      </c>
      <c r="F29" s="43">
        <f t="shared" si="0"/>
        <v>55.3088239810805</v>
      </c>
      <c r="G29" s="105"/>
    </row>
    <row r="30" spans="1:7" ht="13.5">
      <c r="A30" s="28">
        <v>9</v>
      </c>
      <c r="B30" s="176" t="s">
        <v>168</v>
      </c>
      <c r="C30" s="9">
        <v>15325</v>
      </c>
      <c r="D30" s="9">
        <v>12799</v>
      </c>
      <c r="E30" s="43">
        <v>100.1</v>
      </c>
      <c r="F30" s="334">
        <f t="shared" si="0"/>
        <v>119.73591686850536</v>
      </c>
      <c r="G30" s="105"/>
    </row>
    <row r="31" spans="1:7" ht="14.25" thickBot="1">
      <c r="A31" s="117">
        <v>10</v>
      </c>
      <c r="B31" s="176" t="s">
        <v>180</v>
      </c>
      <c r="C31" s="110">
        <v>15140</v>
      </c>
      <c r="D31" s="110">
        <v>16337</v>
      </c>
      <c r="E31" s="111">
        <v>96.4</v>
      </c>
      <c r="F31" s="111">
        <f t="shared" si="0"/>
        <v>92.67307339168758</v>
      </c>
      <c r="G31" s="113"/>
    </row>
    <row r="32" spans="1:7" ht="14.25" thickBot="1">
      <c r="A32" s="89"/>
      <c r="B32" s="90" t="s">
        <v>83</v>
      </c>
      <c r="C32" s="91">
        <v>349169</v>
      </c>
      <c r="D32" s="91">
        <v>380698</v>
      </c>
      <c r="E32" s="94">
        <v>99.5</v>
      </c>
      <c r="F32" s="116">
        <f t="shared" si="0"/>
        <v>91.71810726612696</v>
      </c>
      <c r="G32" s="130">
        <v>50.8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82</v>
      </c>
    </row>
    <row r="54" spans="1:7" ht="13.5">
      <c r="A54" s="104">
        <v>1</v>
      </c>
      <c r="B54" s="175" t="s">
        <v>118</v>
      </c>
      <c r="C54" s="9">
        <v>15364</v>
      </c>
      <c r="D54" s="9">
        <v>18320</v>
      </c>
      <c r="E54" s="118">
        <v>100</v>
      </c>
      <c r="F54" s="43">
        <f>SUM(C54/D54*100)</f>
        <v>83.86462882096069</v>
      </c>
      <c r="G54" s="105"/>
    </row>
    <row r="55" spans="1:7" ht="13.5">
      <c r="A55" s="104">
        <v>2</v>
      </c>
      <c r="B55" s="175" t="s">
        <v>113</v>
      </c>
      <c r="C55" s="9">
        <v>4646</v>
      </c>
      <c r="D55" s="9">
        <v>7870</v>
      </c>
      <c r="E55" s="118">
        <v>94.6</v>
      </c>
      <c r="F55" s="43">
        <f aca="true" t="shared" si="1" ref="F55:F64">SUM(C55/D55*100)</f>
        <v>59.03430749682338</v>
      </c>
      <c r="G55" s="105"/>
    </row>
    <row r="56" spans="1:7" ht="13.5">
      <c r="A56" s="104">
        <v>3</v>
      </c>
      <c r="B56" s="175" t="s">
        <v>166</v>
      </c>
      <c r="C56" s="9">
        <v>4032</v>
      </c>
      <c r="D56" s="9">
        <v>3249</v>
      </c>
      <c r="E56" s="118">
        <v>111.2</v>
      </c>
      <c r="F56" s="43">
        <f t="shared" si="1"/>
        <v>124.09972299168975</v>
      </c>
      <c r="G56" s="105"/>
    </row>
    <row r="57" spans="1:8" ht="13.5">
      <c r="A57" s="104">
        <v>4</v>
      </c>
      <c r="B57" s="175" t="s">
        <v>163</v>
      </c>
      <c r="C57" s="9">
        <v>2811</v>
      </c>
      <c r="D57" s="9">
        <v>2822</v>
      </c>
      <c r="E57" s="118">
        <v>100.5</v>
      </c>
      <c r="F57" s="43">
        <f t="shared" si="1"/>
        <v>99.61020552799434</v>
      </c>
      <c r="G57" s="105"/>
      <c r="H57" s="70"/>
    </row>
    <row r="58" spans="1:7" ht="13.5">
      <c r="A58" s="104">
        <v>5</v>
      </c>
      <c r="B58" s="175" t="s">
        <v>117</v>
      </c>
      <c r="C58" s="9">
        <v>1801</v>
      </c>
      <c r="D58" s="9">
        <v>2829</v>
      </c>
      <c r="E58" s="118">
        <v>99.2</v>
      </c>
      <c r="F58" s="43">
        <f t="shared" si="1"/>
        <v>63.66207140332273</v>
      </c>
      <c r="G58" s="105"/>
    </row>
    <row r="59" spans="1:7" ht="13.5">
      <c r="A59" s="104">
        <v>6</v>
      </c>
      <c r="B59" s="175" t="s">
        <v>180</v>
      </c>
      <c r="C59" s="9">
        <v>1703</v>
      </c>
      <c r="D59" s="9">
        <v>1801</v>
      </c>
      <c r="E59" s="118">
        <v>112.6</v>
      </c>
      <c r="F59" s="43">
        <f t="shared" si="1"/>
        <v>94.55857856746252</v>
      </c>
      <c r="G59" s="105"/>
    </row>
    <row r="60" spans="1:7" ht="13.5">
      <c r="A60" s="104">
        <v>7</v>
      </c>
      <c r="B60" s="176" t="s">
        <v>170</v>
      </c>
      <c r="C60" s="9">
        <v>1299</v>
      </c>
      <c r="D60" s="9">
        <v>354</v>
      </c>
      <c r="E60" s="118">
        <v>73.2</v>
      </c>
      <c r="F60" s="43">
        <f t="shared" si="1"/>
        <v>366.9491525423729</v>
      </c>
      <c r="G60" s="105"/>
    </row>
    <row r="61" spans="1:7" ht="13.5">
      <c r="A61" s="104">
        <v>8</v>
      </c>
      <c r="B61" s="176" t="s">
        <v>177</v>
      </c>
      <c r="C61" s="9">
        <v>1030</v>
      </c>
      <c r="D61" s="9">
        <v>987</v>
      </c>
      <c r="E61" s="118">
        <v>110.5</v>
      </c>
      <c r="F61" s="43">
        <f t="shared" si="1"/>
        <v>104.3566362715299</v>
      </c>
      <c r="G61" s="105"/>
    </row>
    <row r="62" spans="1:7" ht="13.5">
      <c r="A62" s="104">
        <v>9</v>
      </c>
      <c r="B62" s="176" t="s">
        <v>176</v>
      </c>
      <c r="C62" s="9">
        <v>601</v>
      </c>
      <c r="D62" s="9">
        <v>624</v>
      </c>
      <c r="E62" s="118">
        <v>100.8</v>
      </c>
      <c r="F62" s="43">
        <f t="shared" si="1"/>
        <v>96.31410256410257</v>
      </c>
      <c r="G62" s="105"/>
    </row>
    <row r="63" spans="1:7" ht="14.25" thickBot="1">
      <c r="A63" s="106">
        <v>10</v>
      </c>
      <c r="B63" s="176" t="s">
        <v>232</v>
      </c>
      <c r="C63" s="107">
        <v>502</v>
      </c>
      <c r="D63" s="107">
        <v>193</v>
      </c>
      <c r="E63" s="119">
        <v>207.4</v>
      </c>
      <c r="F63" s="43">
        <f t="shared" si="1"/>
        <v>260.10362694300517</v>
      </c>
      <c r="G63" s="108"/>
    </row>
    <row r="64" spans="1:7" ht="14.25" thickBot="1">
      <c r="A64" s="89"/>
      <c r="B64" s="90" t="s">
        <v>79</v>
      </c>
      <c r="C64" s="91">
        <v>35481</v>
      </c>
      <c r="D64" s="91">
        <v>43026</v>
      </c>
      <c r="E64" s="92">
        <v>100.5</v>
      </c>
      <c r="F64" s="116">
        <f t="shared" si="1"/>
        <v>82.46409147957048</v>
      </c>
      <c r="G64" s="130">
        <v>179.7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60</v>
      </c>
      <c r="B20" s="102" t="s">
        <v>61</v>
      </c>
      <c r="C20" s="83" t="s">
        <v>218</v>
      </c>
      <c r="D20" s="83" t="s">
        <v>203</v>
      </c>
      <c r="E20" s="102" t="s">
        <v>54</v>
      </c>
      <c r="F20" s="102" t="s">
        <v>62</v>
      </c>
      <c r="G20" s="103" t="s">
        <v>82</v>
      </c>
    </row>
    <row r="21" spans="1:7" ht="13.5">
      <c r="A21" s="104">
        <v>1</v>
      </c>
      <c r="B21" s="175" t="s">
        <v>120</v>
      </c>
      <c r="C21" s="9">
        <v>70903</v>
      </c>
      <c r="D21" s="9">
        <v>49796</v>
      </c>
      <c r="E21" s="118">
        <v>105.2</v>
      </c>
      <c r="F21" s="43">
        <f aca="true" t="shared" si="0" ref="F21:F31">SUM(C21/D21*100)</f>
        <v>142.38693870993654</v>
      </c>
      <c r="G21" s="105"/>
    </row>
    <row r="22" spans="1:7" ht="13.5">
      <c r="A22" s="104">
        <v>2</v>
      </c>
      <c r="B22" s="175" t="s">
        <v>215</v>
      </c>
      <c r="C22" s="9">
        <v>19410</v>
      </c>
      <c r="D22" s="9">
        <v>6901</v>
      </c>
      <c r="E22" s="118">
        <v>307.5</v>
      </c>
      <c r="F22" s="43">
        <f t="shared" si="0"/>
        <v>281.263584987683</v>
      </c>
      <c r="G22" s="105"/>
    </row>
    <row r="23" spans="1:7" ht="13.5" customHeight="1">
      <c r="A23" s="104">
        <v>3</v>
      </c>
      <c r="B23" s="176" t="s">
        <v>163</v>
      </c>
      <c r="C23" s="9">
        <v>15090</v>
      </c>
      <c r="D23" s="9">
        <v>12924</v>
      </c>
      <c r="E23" s="118">
        <v>96.8</v>
      </c>
      <c r="F23" s="43">
        <f t="shared" si="0"/>
        <v>116.75951717734448</v>
      </c>
      <c r="G23" s="105"/>
    </row>
    <row r="24" spans="1:7" ht="13.5" customHeight="1">
      <c r="A24" s="104">
        <v>4</v>
      </c>
      <c r="B24" s="176" t="s">
        <v>170</v>
      </c>
      <c r="C24" s="9">
        <v>9843</v>
      </c>
      <c r="D24" s="9">
        <v>7348</v>
      </c>
      <c r="E24" s="118">
        <v>107.6</v>
      </c>
      <c r="F24" s="43">
        <f t="shared" si="0"/>
        <v>133.95481763745235</v>
      </c>
      <c r="G24" s="105"/>
    </row>
    <row r="25" spans="1:7" ht="13.5" customHeight="1">
      <c r="A25" s="104">
        <v>5</v>
      </c>
      <c r="B25" s="176" t="s">
        <v>180</v>
      </c>
      <c r="C25" s="9">
        <v>8529</v>
      </c>
      <c r="D25" s="9">
        <v>8851</v>
      </c>
      <c r="E25" s="118">
        <v>106.8</v>
      </c>
      <c r="F25" s="43">
        <f t="shared" si="0"/>
        <v>96.36199299514179</v>
      </c>
      <c r="G25" s="105"/>
    </row>
    <row r="26" spans="1:7" ht="13.5" customHeight="1">
      <c r="A26" s="104">
        <v>6</v>
      </c>
      <c r="B26" s="176" t="s">
        <v>169</v>
      </c>
      <c r="C26" s="9">
        <v>7645</v>
      </c>
      <c r="D26" s="9">
        <v>7380</v>
      </c>
      <c r="E26" s="118">
        <v>95.4</v>
      </c>
      <c r="F26" s="43">
        <f t="shared" si="0"/>
        <v>103.59078590785909</v>
      </c>
      <c r="G26" s="105"/>
    </row>
    <row r="27" spans="1:7" ht="13.5" customHeight="1">
      <c r="A27" s="104">
        <v>7</v>
      </c>
      <c r="B27" s="176" t="s">
        <v>217</v>
      </c>
      <c r="C27" s="9">
        <v>4423</v>
      </c>
      <c r="D27" s="9">
        <v>2119</v>
      </c>
      <c r="E27" s="118">
        <v>75.1</v>
      </c>
      <c r="F27" s="43">
        <f t="shared" si="0"/>
        <v>208.73053327041058</v>
      </c>
      <c r="G27" s="105"/>
    </row>
    <row r="28" spans="1:7" ht="13.5" customHeight="1">
      <c r="A28" s="104">
        <v>8</v>
      </c>
      <c r="B28" s="176" t="s">
        <v>171</v>
      </c>
      <c r="C28" s="9">
        <v>4057</v>
      </c>
      <c r="D28" s="9">
        <v>6946</v>
      </c>
      <c r="E28" s="118">
        <v>65</v>
      </c>
      <c r="F28" s="43">
        <f t="shared" si="0"/>
        <v>58.40771667146559</v>
      </c>
      <c r="G28" s="105"/>
    </row>
    <row r="29" spans="1:7" ht="13.5" customHeight="1">
      <c r="A29" s="104">
        <v>9</v>
      </c>
      <c r="B29" s="176" t="s">
        <v>117</v>
      </c>
      <c r="C29" s="110">
        <v>3955</v>
      </c>
      <c r="D29" s="110">
        <v>5980</v>
      </c>
      <c r="E29" s="121">
        <v>94.4</v>
      </c>
      <c r="F29" s="43">
        <f t="shared" si="0"/>
        <v>66.1371237458194</v>
      </c>
      <c r="G29" s="105"/>
    </row>
    <row r="30" spans="1:7" ht="13.5" customHeight="1" thickBot="1">
      <c r="A30" s="109">
        <v>10</v>
      </c>
      <c r="B30" s="176" t="s">
        <v>173</v>
      </c>
      <c r="C30" s="110">
        <v>3167</v>
      </c>
      <c r="D30" s="110">
        <v>2916</v>
      </c>
      <c r="E30" s="121">
        <v>100.1</v>
      </c>
      <c r="F30" s="111">
        <f t="shared" si="0"/>
        <v>108.60768175582992</v>
      </c>
      <c r="G30" s="113"/>
    </row>
    <row r="31" spans="1:7" ht="13.5" customHeight="1" thickBot="1">
      <c r="A31" s="89"/>
      <c r="B31" s="90" t="s">
        <v>85</v>
      </c>
      <c r="C31" s="91">
        <v>161280</v>
      </c>
      <c r="D31" s="91">
        <v>130870</v>
      </c>
      <c r="E31" s="92">
        <v>108.9</v>
      </c>
      <c r="F31" s="116">
        <f t="shared" si="0"/>
        <v>123.23679987774128</v>
      </c>
      <c r="G31" s="130">
        <v>98.5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84</v>
      </c>
    </row>
    <row r="54" spans="1:7" ht="13.5">
      <c r="A54" s="104">
        <v>1</v>
      </c>
      <c r="B54" s="175" t="s">
        <v>168</v>
      </c>
      <c r="C54" s="6">
        <v>30541</v>
      </c>
      <c r="D54" s="9">
        <v>61552</v>
      </c>
      <c r="E54" s="43">
        <v>82.8</v>
      </c>
      <c r="F54" s="43">
        <f aca="true" t="shared" si="1" ref="F54:F64">SUM(C54/D54*100)</f>
        <v>49.618208994021316</v>
      </c>
      <c r="G54" s="105"/>
    </row>
    <row r="55" spans="1:7" ht="13.5">
      <c r="A55" s="104">
        <v>2</v>
      </c>
      <c r="B55" s="175" t="s">
        <v>117</v>
      </c>
      <c r="C55" s="6">
        <v>27073</v>
      </c>
      <c r="D55" s="9">
        <v>29246</v>
      </c>
      <c r="E55" s="43">
        <v>95.1</v>
      </c>
      <c r="F55" s="43">
        <f t="shared" si="1"/>
        <v>92.56992409218354</v>
      </c>
      <c r="G55" s="105"/>
    </row>
    <row r="56" spans="1:7" ht="13.5">
      <c r="A56" s="104">
        <v>3</v>
      </c>
      <c r="B56" s="7" t="s">
        <v>163</v>
      </c>
      <c r="C56" s="6">
        <v>26917</v>
      </c>
      <c r="D56" s="9">
        <v>25167</v>
      </c>
      <c r="E56" s="43">
        <v>96.3</v>
      </c>
      <c r="F56" s="43">
        <f t="shared" si="1"/>
        <v>106.9535502841022</v>
      </c>
      <c r="G56" s="105"/>
    </row>
    <row r="57" spans="1:7" ht="13.5">
      <c r="A57" s="104">
        <v>4</v>
      </c>
      <c r="B57" s="176" t="s">
        <v>173</v>
      </c>
      <c r="C57" s="6">
        <v>24939</v>
      </c>
      <c r="D57" s="9">
        <v>28860</v>
      </c>
      <c r="E57" s="43">
        <v>87.5</v>
      </c>
      <c r="F57" s="43">
        <f t="shared" si="1"/>
        <v>86.41372141372142</v>
      </c>
      <c r="G57" s="105"/>
    </row>
    <row r="58" spans="1:7" ht="13.5">
      <c r="A58" s="104">
        <v>5</v>
      </c>
      <c r="B58" s="176" t="s">
        <v>201</v>
      </c>
      <c r="C58" s="6">
        <v>24538</v>
      </c>
      <c r="D58" s="9">
        <v>12016</v>
      </c>
      <c r="E58" s="43">
        <v>99.1</v>
      </c>
      <c r="F58" s="43">
        <f t="shared" si="1"/>
        <v>204.211051930759</v>
      </c>
      <c r="G58" s="105"/>
    </row>
    <row r="59" spans="1:7" ht="13.5">
      <c r="A59" s="104">
        <v>6</v>
      </c>
      <c r="B59" s="176" t="s">
        <v>166</v>
      </c>
      <c r="C59" s="6">
        <v>16018</v>
      </c>
      <c r="D59" s="9">
        <v>14964</v>
      </c>
      <c r="E59" s="43">
        <v>195.2</v>
      </c>
      <c r="F59" s="43">
        <f t="shared" si="1"/>
        <v>107.043571237637</v>
      </c>
      <c r="G59" s="105"/>
    </row>
    <row r="60" spans="1:7" ht="13.5">
      <c r="A60" s="104">
        <v>7</v>
      </c>
      <c r="B60" s="176" t="s">
        <v>178</v>
      </c>
      <c r="C60" s="6">
        <v>12924</v>
      </c>
      <c r="D60" s="9">
        <v>12803</v>
      </c>
      <c r="E60" s="43">
        <v>94.9</v>
      </c>
      <c r="F60" s="43">
        <f t="shared" si="1"/>
        <v>100.9450909942982</v>
      </c>
      <c r="G60" s="105"/>
    </row>
    <row r="61" spans="1:7" ht="13.5">
      <c r="A61" s="104">
        <v>8</v>
      </c>
      <c r="B61" s="176" t="s">
        <v>172</v>
      </c>
      <c r="C61" s="6">
        <v>12409</v>
      </c>
      <c r="D61" s="9">
        <v>12588</v>
      </c>
      <c r="E61" s="43">
        <v>94.9</v>
      </c>
      <c r="F61" s="43">
        <f t="shared" si="1"/>
        <v>98.57801080394026</v>
      </c>
      <c r="G61" s="105"/>
    </row>
    <row r="62" spans="1:7" ht="13.5">
      <c r="A62" s="104">
        <v>9</v>
      </c>
      <c r="B62" s="176" t="s">
        <v>170</v>
      </c>
      <c r="C62" s="120">
        <v>9766</v>
      </c>
      <c r="D62" s="110">
        <v>12357</v>
      </c>
      <c r="E62" s="111">
        <v>96.8</v>
      </c>
      <c r="F62" s="43">
        <f t="shared" si="1"/>
        <v>79.0321275390467</v>
      </c>
      <c r="G62" s="105"/>
    </row>
    <row r="63" spans="1:7" ht="14.25" thickBot="1">
      <c r="A63" s="109">
        <v>10</v>
      </c>
      <c r="B63" s="176" t="s">
        <v>181</v>
      </c>
      <c r="C63" s="120">
        <v>9632</v>
      </c>
      <c r="D63" s="110">
        <v>16216</v>
      </c>
      <c r="E63" s="111">
        <v>92.9</v>
      </c>
      <c r="F63" s="111">
        <f t="shared" si="1"/>
        <v>59.39812530833745</v>
      </c>
      <c r="G63" s="113"/>
    </row>
    <row r="64" spans="1:7" ht="14.25" thickBot="1">
      <c r="A64" s="89"/>
      <c r="B64" s="90" t="s">
        <v>81</v>
      </c>
      <c r="C64" s="91">
        <v>245010</v>
      </c>
      <c r="D64" s="91">
        <v>274191</v>
      </c>
      <c r="E64" s="94">
        <v>97.9</v>
      </c>
      <c r="F64" s="116">
        <f t="shared" si="1"/>
        <v>89.35741873365647</v>
      </c>
      <c r="G64" s="130">
        <v>54.9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0" ht="13.5">
      <c r="O10" s="430"/>
    </row>
    <row r="15" ht="12.75" customHeight="1"/>
    <row r="16" spans="1:14" ht="10.5" customHeight="1">
      <c r="A16" s="16"/>
      <c r="B16" s="245" t="s">
        <v>137</v>
      </c>
      <c r="C16" s="245" t="s">
        <v>138</v>
      </c>
      <c r="D16" s="245" t="s">
        <v>139</v>
      </c>
      <c r="E16" s="245" t="s">
        <v>124</v>
      </c>
      <c r="F16" s="245" t="s">
        <v>125</v>
      </c>
      <c r="G16" s="245" t="s">
        <v>126</v>
      </c>
      <c r="H16" s="245" t="s">
        <v>127</v>
      </c>
      <c r="I16" s="245" t="s">
        <v>128</v>
      </c>
      <c r="J16" s="245" t="s">
        <v>129</v>
      </c>
      <c r="K16" s="245" t="s">
        <v>130</v>
      </c>
      <c r="L16" s="245" t="s">
        <v>131</v>
      </c>
      <c r="M16" s="245" t="s">
        <v>132</v>
      </c>
      <c r="N16" s="1"/>
    </row>
    <row r="17" spans="1:27" ht="10.5" customHeight="1">
      <c r="A17" s="10" t="s">
        <v>188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210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190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203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218</v>
      </c>
      <c r="B21" s="242">
        <v>61.3</v>
      </c>
      <c r="C21" s="242">
        <v>59.8</v>
      </c>
      <c r="D21" s="242">
        <v>58.4</v>
      </c>
      <c r="E21" s="242">
        <v>65.6</v>
      </c>
      <c r="F21" s="242">
        <v>79.5</v>
      </c>
      <c r="G21" s="242">
        <v>71.2</v>
      </c>
      <c r="H21" s="242"/>
      <c r="I21" s="242"/>
      <c r="J21" s="242"/>
      <c r="K21" s="242"/>
      <c r="L21" s="242"/>
      <c r="M21" s="242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137</v>
      </c>
      <c r="C41" s="245" t="s">
        <v>138</v>
      </c>
      <c r="D41" s="245" t="s">
        <v>139</v>
      </c>
      <c r="E41" s="245" t="s">
        <v>124</v>
      </c>
      <c r="F41" s="245" t="s">
        <v>125</v>
      </c>
      <c r="G41" s="245" t="s">
        <v>126</v>
      </c>
      <c r="H41" s="245" t="s">
        <v>127</v>
      </c>
      <c r="I41" s="245" t="s">
        <v>128</v>
      </c>
      <c r="J41" s="245" t="s">
        <v>129</v>
      </c>
      <c r="K41" s="245" t="s">
        <v>130</v>
      </c>
      <c r="L41" s="245" t="s">
        <v>131</v>
      </c>
      <c r="M41" s="245" t="s">
        <v>132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188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210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190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203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218</v>
      </c>
      <c r="B46" s="251">
        <v>93.5</v>
      </c>
      <c r="C46" s="251">
        <v>90.4</v>
      </c>
      <c r="D46" s="251">
        <v>93.3</v>
      </c>
      <c r="E46" s="251">
        <v>85.9</v>
      </c>
      <c r="F46" s="251">
        <v>97.9</v>
      </c>
      <c r="G46" s="251">
        <v>95.7</v>
      </c>
      <c r="H46" s="251"/>
      <c r="I46" s="251"/>
      <c r="J46" s="251"/>
      <c r="K46" s="251"/>
      <c r="L46" s="251"/>
      <c r="M46" s="251"/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137</v>
      </c>
      <c r="C65" s="245" t="s">
        <v>138</v>
      </c>
      <c r="D65" s="245" t="s">
        <v>139</v>
      </c>
      <c r="E65" s="245" t="s">
        <v>124</v>
      </c>
      <c r="F65" s="245" t="s">
        <v>125</v>
      </c>
      <c r="G65" s="245" t="s">
        <v>126</v>
      </c>
      <c r="H65" s="245" t="s">
        <v>127</v>
      </c>
      <c r="I65" s="245" t="s">
        <v>128</v>
      </c>
      <c r="J65" s="245" t="s">
        <v>129</v>
      </c>
      <c r="K65" s="245" t="s">
        <v>130</v>
      </c>
      <c r="L65" s="245" t="s">
        <v>131</v>
      </c>
      <c r="M65" s="245" t="s">
        <v>132</v>
      </c>
    </row>
    <row r="66" spans="1:26" ht="10.5" customHeight="1">
      <c r="A66" s="10" t="s">
        <v>188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210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190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203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218</v>
      </c>
      <c r="B70" s="242">
        <v>67</v>
      </c>
      <c r="C70" s="242">
        <v>66.7</v>
      </c>
      <c r="D70" s="242">
        <v>62</v>
      </c>
      <c r="E70" s="242">
        <v>77.3</v>
      </c>
      <c r="F70" s="242">
        <v>80</v>
      </c>
      <c r="G70" s="242">
        <v>74.7</v>
      </c>
      <c r="H70" s="242"/>
      <c r="I70" s="242"/>
      <c r="J70" s="242"/>
      <c r="K70" s="242"/>
      <c r="L70" s="242"/>
      <c r="M70" s="2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121</v>
      </c>
      <c r="C18" s="11" t="s">
        <v>122</v>
      </c>
      <c r="D18" s="11" t="s">
        <v>123</v>
      </c>
      <c r="E18" s="11" t="s">
        <v>124</v>
      </c>
      <c r="F18" s="11" t="s">
        <v>125</v>
      </c>
      <c r="G18" s="11" t="s">
        <v>126</v>
      </c>
      <c r="H18" s="11" t="s">
        <v>127</v>
      </c>
      <c r="I18" s="11" t="s">
        <v>128</v>
      </c>
      <c r="J18" s="11" t="s">
        <v>129</v>
      </c>
      <c r="K18" s="11" t="s">
        <v>130</v>
      </c>
      <c r="L18" s="11" t="s">
        <v>131</v>
      </c>
      <c r="M18" s="11" t="s">
        <v>132</v>
      </c>
    </row>
    <row r="19" spans="1:13" ht="10.5" customHeight="1">
      <c r="A19" s="10" t="s">
        <v>204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210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190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203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218</v>
      </c>
      <c r="B23" s="251">
        <v>12</v>
      </c>
      <c r="C23" s="251">
        <v>11.2</v>
      </c>
      <c r="D23" s="251">
        <v>11.2</v>
      </c>
      <c r="E23" s="251">
        <v>13.5</v>
      </c>
      <c r="F23" s="251">
        <v>13.4</v>
      </c>
      <c r="G23" s="251">
        <v>13</v>
      </c>
      <c r="H23" s="251"/>
      <c r="I23" s="251"/>
      <c r="J23" s="251"/>
      <c r="K23" s="251"/>
      <c r="L23" s="251"/>
      <c r="M23" s="25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121</v>
      </c>
      <c r="C42" s="11" t="s">
        <v>122</v>
      </c>
      <c r="D42" s="11" t="s">
        <v>123</v>
      </c>
      <c r="E42" s="11" t="s">
        <v>124</v>
      </c>
      <c r="F42" s="11" t="s">
        <v>125</v>
      </c>
      <c r="G42" s="11" t="s">
        <v>126</v>
      </c>
      <c r="H42" s="11" t="s">
        <v>127</v>
      </c>
      <c r="I42" s="11" t="s">
        <v>128</v>
      </c>
      <c r="J42" s="11" t="s">
        <v>129</v>
      </c>
      <c r="K42" s="11" t="s">
        <v>130</v>
      </c>
      <c r="L42" s="11" t="s">
        <v>131</v>
      </c>
      <c r="M42" s="11" t="s">
        <v>132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204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210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190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203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218</v>
      </c>
      <c r="B47" s="251">
        <v>28.5</v>
      </c>
      <c r="C47" s="251">
        <v>27.3</v>
      </c>
      <c r="D47" s="251">
        <v>25.9</v>
      </c>
      <c r="E47" s="251">
        <v>25.3</v>
      </c>
      <c r="F47" s="251">
        <v>25.8</v>
      </c>
      <c r="G47" s="251">
        <v>25.1</v>
      </c>
      <c r="H47" s="251"/>
      <c r="I47" s="251"/>
      <c r="J47" s="251"/>
      <c r="K47" s="251"/>
      <c r="L47" s="251"/>
      <c r="M47" s="251"/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121</v>
      </c>
      <c r="C70" s="11" t="s">
        <v>122</v>
      </c>
      <c r="D70" s="11" t="s">
        <v>123</v>
      </c>
      <c r="E70" s="11" t="s">
        <v>124</v>
      </c>
      <c r="F70" s="11" t="s">
        <v>125</v>
      </c>
      <c r="G70" s="11" t="s">
        <v>126</v>
      </c>
      <c r="H70" s="11" t="s">
        <v>127</v>
      </c>
      <c r="I70" s="11" t="s">
        <v>128</v>
      </c>
      <c r="J70" s="11" t="s">
        <v>129</v>
      </c>
      <c r="K70" s="11" t="s">
        <v>130</v>
      </c>
      <c r="L70" s="11" t="s">
        <v>131</v>
      </c>
      <c r="M70" s="11" t="s">
        <v>132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204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210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190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203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218</v>
      </c>
      <c r="B75" s="242">
        <v>41.6</v>
      </c>
      <c r="C75" s="242">
        <v>42.1</v>
      </c>
      <c r="D75" s="242">
        <v>44.7</v>
      </c>
      <c r="E75" s="242">
        <v>54.4</v>
      </c>
      <c r="F75" s="242">
        <v>51.3</v>
      </c>
      <c r="G75" s="242">
        <v>52.5</v>
      </c>
      <c r="H75" s="242"/>
      <c r="I75" s="242"/>
      <c r="J75" s="242"/>
      <c r="K75" s="242"/>
      <c r="L75" s="242"/>
      <c r="M75" s="242"/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AA24" s="1"/>
    </row>
    <row r="25" spans="1:27" ht="10.5" customHeight="1">
      <c r="A25" s="10" t="s">
        <v>211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210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190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203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218</v>
      </c>
      <c r="B29" s="251">
        <v>13.6</v>
      </c>
      <c r="C29" s="251">
        <v>16.7</v>
      </c>
      <c r="D29" s="251">
        <v>19.2</v>
      </c>
      <c r="E29" s="251">
        <v>16.9</v>
      </c>
      <c r="F29" s="251">
        <v>16.3</v>
      </c>
      <c r="G29" s="251">
        <v>17.7</v>
      </c>
      <c r="H29" s="251"/>
      <c r="I29" s="251"/>
      <c r="J29" s="251"/>
      <c r="K29" s="251"/>
      <c r="L29" s="251"/>
      <c r="M29" s="251"/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211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210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190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203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218</v>
      </c>
      <c r="B58" s="251">
        <v>34.2</v>
      </c>
      <c r="C58" s="251">
        <v>34.5</v>
      </c>
      <c r="D58" s="251">
        <v>36.2</v>
      </c>
      <c r="E58" s="251">
        <v>34.8</v>
      </c>
      <c r="F58" s="251">
        <v>35.1</v>
      </c>
      <c r="G58" s="251">
        <v>34.9</v>
      </c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</row>
    <row r="84" spans="1:13" ht="10.5" customHeight="1">
      <c r="A84" s="10" t="s">
        <v>211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210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190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203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218</v>
      </c>
      <c r="B88" s="242">
        <v>41.9</v>
      </c>
      <c r="C88" s="242">
        <v>48</v>
      </c>
      <c r="D88" s="242">
        <v>52.1</v>
      </c>
      <c r="E88" s="242">
        <v>49.1</v>
      </c>
      <c r="F88" s="242">
        <v>46.3</v>
      </c>
      <c r="G88" s="242">
        <v>50.8</v>
      </c>
      <c r="H88" s="242"/>
      <c r="I88" s="242"/>
      <c r="J88" s="242"/>
      <c r="K88" s="242"/>
      <c r="L88" s="242"/>
      <c r="M88" s="24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211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210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190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203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218</v>
      </c>
      <c r="B29" s="256">
        <v>28.1</v>
      </c>
      <c r="C29" s="256">
        <v>35.6</v>
      </c>
      <c r="D29" s="256">
        <v>40.9</v>
      </c>
      <c r="E29" s="256">
        <v>53.1</v>
      </c>
      <c r="F29" s="256">
        <v>36.7</v>
      </c>
      <c r="G29" s="256">
        <v>63.7</v>
      </c>
      <c r="H29" s="256"/>
      <c r="I29" s="256"/>
      <c r="J29" s="256"/>
      <c r="K29" s="256"/>
      <c r="L29" s="256"/>
      <c r="M29" s="256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211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210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190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203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218</v>
      </c>
      <c r="B58" s="256">
        <v>32.6</v>
      </c>
      <c r="C58" s="256">
        <v>33.2</v>
      </c>
      <c r="D58" s="256">
        <v>34.9</v>
      </c>
      <c r="E58" s="256">
        <v>32.2</v>
      </c>
      <c r="F58" s="256">
        <v>35.3</v>
      </c>
      <c r="G58" s="256">
        <v>35.5</v>
      </c>
      <c r="H58" s="256"/>
      <c r="I58" s="256"/>
      <c r="J58" s="256"/>
      <c r="K58" s="256"/>
      <c r="L58" s="256"/>
      <c r="M58" s="256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211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210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190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203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218</v>
      </c>
      <c r="B88" s="15">
        <v>86.4</v>
      </c>
      <c r="C88" s="15">
        <v>107.2</v>
      </c>
      <c r="D88" s="15">
        <v>117.6</v>
      </c>
      <c r="E88" s="15">
        <v>162.2</v>
      </c>
      <c r="F88" s="15">
        <v>104.1</v>
      </c>
      <c r="G88" s="15">
        <v>179.7</v>
      </c>
      <c r="H88" s="15"/>
      <c r="I88" s="15"/>
      <c r="J88" s="15"/>
      <c r="K88" s="15"/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211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210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190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203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218</v>
      </c>
      <c r="B29" s="251">
        <v>9.4</v>
      </c>
      <c r="C29" s="251">
        <v>10.4</v>
      </c>
      <c r="D29" s="251">
        <v>13.7</v>
      </c>
      <c r="E29" s="251">
        <v>13.6</v>
      </c>
      <c r="F29" s="251">
        <v>14.1</v>
      </c>
      <c r="G29" s="251">
        <v>15.9</v>
      </c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5"/>
    </row>
    <row r="53" spans="1:48" s="248" customFormat="1" ht="10.5" customHeight="1">
      <c r="A53" s="15"/>
      <c r="B53" s="242" t="s">
        <v>121</v>
      </c>
      <c r="C53" s="242" t="s">
        <v>122</v>
      </c>
      <c r="D53" s="242" t="s">
        <v>123</v>
      </c>
      <c r="E53" s="242" t="s">
        <v>124</v>
      </c>
      <c r="F53" s="242" t="s">
        <v>125</v>
      </c>
      <c r="G53" s="242" t="s">
        <v>126</v>
      </c>
      <c r="H53" s="242" t="s">
        <v>127</v>
      </c>
      <c r="I53" s="242" t="s">
        <v>128</v>
      </c>
      <c r="J53" s="242" t="s">
        <v>129</v>
      </c>
      <c r="K53" s="242" t="s">
        <v>130</v>
      </c>
      <c r="L53" s="242" t="s">
        <v>131</v>
      </c>
      <c r="M53" s="242" t="s">
        <v>132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211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210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190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203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218</v>
      </c>
      <c r="B58" s="251">
        <v>11.9</v>
      </c>
      <c r="C58" s="251">
        <v>12.3</v>
      </c>
      <c r="D58" s="251">
        <v>13.3</v>
      </c>
      <c r="E58" s="251">
        <v>13.8</v>
      </c>
      <c r="F58" s="251">
        <v>14.8</v>
      </c>
      <c r="G58" s="251">
        <v>16.1</v>
      </c>
      <c r="H58" s="251"/>
      <c r="I58" s="251"/>
      <c r="J58" s="251"/>
      <c r="K58" s="251"/>
      <c r="L58" s="251"/>
      <c r="M58" s="251"/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121</v>
      </c>
      <c r="C83" s="242" t="s">
        <v>122</v>
      </c>
      <c r="D83" s="242" t="s">
        <v>123</v>
      </c>
      <c r="E83" s="242" t="s">
        <v>124</v>
      </c>
      <c r="F83" s="242" t="s">
        <v>125</v>
      </c>
      <c r="G83" s="242" t="s">
        <v>126</v>
      </c>
      <c r="H83" s="242" t="s">
        <v>127</v>
      </c>
      <c r="I83" s="242" t="s">
        <v>128</v>
      </c>
      <c r="J83" s="242" t="s">
        <v>129</v>
      </c>
      <c r="K83" s="242" t="s">
        <v>130</v>
      </c>
      <c r="L83" s="242" t="s">
        <v>131</v>
      </c>
      <c r="M83" s="242" t="s">
        <v>132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211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210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190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203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218</v>
      </c>
      <c r="B88" s="244">
        <v>79.3</v>
      </c>
      <c r="C88" s="244">
        <v>84.3</v>
      </c>
      <c r="D88" s="244">
        <v>103.6</v>
      </c>
      <c r="E88" s="244">
        <v>99.6</v>
      </c>
      <c r="F88" s="244">
        <v>94.9</v>
      </c>
      <c r="G88" s="244">
        <v>98.5</v>
      </c>
      <c r="H88" s="244"/>
      <c r="I88" s="244"/>
      <c r="J88" s="244"/>
      <c r="K88" s="244"/>
      <c r="L88" s="244"/>
      <c r="M88" s="244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211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210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190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203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218</v>
      </c>
      <c r="B29" s="251">
        <v>14.3</v>
      </c>
      <c r="C29" s="251">
        <v>12.8</v>
      </c>
      <c r="D29" s="251">
        <v>16.6</v>
      </c>
      <c r="E29" s="251">
        <v>13.5</v>
      </c>
      <c r="F29" s="251">
        <v>11.3</v>
      </c>
      <c r="G29" s="251">
        <v>13.3</v>
      </c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211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210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190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203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218</v>
      </c>
      <c r="B58" s="251">
        <v>29</v>
      </c>
      <c r="C58" s="251">
        <v>28</v>
      </c>
      <c r="D58" s="251">
        <v>26.5</v>
      </c>
      <c r="E58" s="251">
        <v>25.4</v>
      </c>
      <c r="F58" s="251">
        <v>25</v>
      </c>
      <c r="G58" s="251">
        <v>24.5</v>
      </c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211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210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190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203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218</v>
      </c>
      <c r="B88" s="242">
        <v>48.3</v>
      </c>
      <c r="C88" s="242">
        <v>46.8</v>
      </c>
      <c r="D88" s="242">
        <v>63.7</v>
      </c>
      <c r="E88" s="242">
        <v>54.6</v>
      </c>
      <c r="F88" s="242">
        <v>45.4</v>
      </c>
      <c r="G88" s="242">
        <v>54.9</v>
      </c>
      <c r="H88" s="242"/>
      <c r="I88" s="242"/>
      <c r="J88" s="242"/>
      <c r="K88" s="242"/>
      <c r="L88" s="242"/>
      <c r="M88" s="242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185</v>
      </c>
      <c r="F1" s="237"/>
      <c r="G1" s="237"/>
      <c r="H1" s="237"/>
    </row>
    <row r="2" ht="13.5">
      <c r="A2" s="441"/>
    </row>
    <row r="3" spans="1:3" ht="17.25">
      <c r="A3" s="441"/>
      <c r="C3" s="237"/>
    </row>
    <row r="4" spans="1:13" ht="17.25">
      <c r="A4" s="441"/>
      <c r="J4" s="237"/>
      <c r="K4" s="237"/>
      <c r="L4" s="237"/>
      <c r="M4" s="237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7" customFormat="1" ht="19.5" customHeight="1">
      <c r="A35" s="441"/>
      <c r="B35" s="12"/>
      <c r="C35" s="238" t="s">
        <v>133</v>
      </c>
      <c r="D35" s="238" t="s">
        <v>134</v>
      </c>
      <c r="E35" s="238" t="s">
        <v>135</v>
      </c>
      <c r="F35" s="238" t="s">
        <v>187</v>
      </c>
      <c r="G35" s="238" t="s">
        <v>186</v>
      </c>
      <c r="H35" s="238" t="s">
        <v>136</v>
      </c>
      <c r="I35" s="238" t="s">
        <v>188</v>
      </c>
      <c r="J35" s="238" t="s">
        <v>140</v>
      </c>
      <c r="K35" s="238" t="s">
        <v>190</v>
      </c>
      <c r="L35" s="238" t="s">
        <v>203</v>
      </c>
      <c r="M35" s="11" t="s">
        <v>226</v>
      </c>
      <c r="N35" s="63"/>
      <c r="O35" s="239"/>
    </row>
    <row r="36" spans="1:15" ht="25.5" customHeight="1">
      <c r="A36" s="441"/>
      <c r="B36" s="419" t="s">
        <v>213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114</v>
      </c>
      <c r="N36" s="1"/>
      <c r="O36" s="1"/>
    </row>
    <row r="37" spans="1:15" ht="25.5" customHeight="1">
      <c r="A37" s="441"/>
      <c r="B37" s="418" t="s">
        <v>214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218.8</v>
      </c>
      <c r="N37" s="1"/>
      <c r="O37" s="1"/>
    </row>
    <row r="38" spans="1:13" ht="24.75" customHeight="1">
      <c r="A38" s="441"/>
      <c r="B38" s="372" t="s">
        <v>184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178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189972</v>
      </c>
      <c r="K2" s="7" t="s">
        <v>11</v>
      </c>
      <c r="L2" s="6">
        <f aca="true" t="shared" si="0" ref="L2:L7">SUM(J2)</f>
        <v>189972</v>
      </c>
      <c r="M2" s="6">
        <v>130655</v>
      </c>
    </row>
    <row r="3" spans="10:13" ht="13.5">
      <c r="J3" s="6">
        <v>389671</v>
      </c>
      <c r="K3" s="5" t="s">
        <v>12</v>
      </c>
      <c r="L3" s="6">
        <f t="shared" si="0"/>
        <v>389671</v>
      </c>
      <c r="M3" s="6">
        <v>231682</v>
      </c>
    </row>
    <row r="4" spans="10:13" ht="13.5">
      <c r="J4" s="6">
        <v>427171</v>
      </c>
      <c r="K4" s="5" t="s">
        <v>13</v>
      </c>
      <c r="L4" s="6">
        <f t="shared" si="0"/>
        <v>427171</v>
      </c>
      <c r="M4" s="6">
        <v>243279</v>
      </c>
    </row>
    <row r="5" spans="10:13" ht="13.5">
      <c r="J5" s="6">
        <v>94672</v>
      </c>
      <c r="K5" s="5" t="s">
        <v>14</v>
      </c>
      <c r="L5" s="6">
        <f t="shared" si="0"/>
        <v>94672</v>
      </c>
      <c r="M5" s="6">
        <v>54041</v>
      </c>
    </row>
    <row r="6" spans="10:13" ht="13.5">
      <c r="J6" s="6">
        <v>386863</v>
      </c>
      <c r="K6" s="5" t="s">
        <v>15</v>
      </c>
      <c r="L6" s="6">
        <f t="shared" si="0"/>
        <v>386863</v>
      </c>
      <c r="M6" s="6">
        <v>278358</v>
      </c>
    </row>
    <row r="7" spans="10:13" ht="13.5">
      <c r="J7" s="6">
        <v>699283</v>
      </c>
      <c r="K7" s="5" t="s">
        <v>16</v>
      </c>
      <c r="L7" s="6">
        <f t="shared" si="0"/>
        <v>699283</v>
      </c>
      <c r="M7" s="6">
        <v>423836</v>
      </c>
    </row>
    <row r="8" spans="10:13" ht="13.5">
      <c r="J8" s="6">
        <f>SUM(J2:J7)</f>
        <v>2187632</v>
      </c>
      <c r="K8" s="5" t="s">
        <v>9</v>
      </c>
      <c r="L8" s="67">
        <f>SUM(L2:L7)</f>
        <v>2187632</v>
      </c>
      <c r="M8" s="6">
        <f>SUM(M2:M7)</f>
        <v>1361851</v>
      </c>
    </row>
    <row r="10" spans="10:13" ht="13.5">
      <c r="J10" t="s">
        <v>100</v>
      </c>
      <c r="L10" t="s">
        <v>115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130655</v>
      </c>
      <c r="M11" s="6">
        <f>SUM(N11-L11)</f>
        <v>59317</v>
      </c>
      <c r="N11" s="6">
        <f>SUM(L2)</f>
        <v>189972</v>
      </c>
    </row>
    <row r="12" spans="11:14" ht="13.5">
      <c r="K12" s="5" t="s">
        <v>12</v>
      </c>
      <c r="L12" s="6">
        <f t="shared" si="1"/>
        <v>231682</v>
      </c>
      <c r="M12" s="6">
        <f aca="true" t="shared" si="2" ref="M12:M17">SUM(N12-L12)</f>
        <v>157989</v>
      </c>
      <c r="N12" s="6">
        <f aca="true" t="shared" si="3" ref="N12:N17">SUM(L3)</f>
        <v>389671</v>
      </c>
    </row>
    <row r="13" spans="11:14" ht="13.5">
      <c r="K13" s="5" t="s">
        <v>13</v>
      </c>
      <c r="L13" s="6">
        <f t="shared" si="1"/>
        <v>243279</v>
      </c>
      <c r="M13" s="6">
        <f t="shared" si="2"/>
        <v>183892</v>
      </c>
      <c r="N13" s="6">
        <f t="shared" si="3"/>
        <v>427171</v>
      </c>
    </row>
    <row r="14" spans="11:14" ht="13.5">
      <c r="K14" s="5" t="s">
        <v>14</v>
      </c>
      <c r="L14" s="6">
        <f t="shared" si="1"/>
        <v>54041</v>
      </c>
      <c r="M14" s="6">
        <f t="shared" si="2"/>
        <v>40631</v>
      </c>
      <c r="N14" s="6">
        <f t="shared" si="3"/>
        <v>94672</v>
      </c>
    </row>
    <row r="15" spans="11:14" ht="13.5">
      <c r="K15" s="5" t="s">
        <v>15</v>
      </c>
      <c r="L15" s="6">
        <f t="shared" si="1"/>
        <v>278358</v>
      </c>
      <c r="M15" s="6">
        <f t="shared" si="2"/>
        <v>108505</v>
      </c>
      <c r="N15" s="6">
        <f t="shared" si="3"/>
        <v>386863</v>
      </c>
    </row>
    <row r="16" spans="11:14" ht="13.5">
      <c r="K16" s="5" t="s">
        <v>16</v>
      </c>
      <c r="L16" s="6">
        <f t="shared" si="1"/>
        <v>423836</v>
      </c>
      <c r="M16" s="6">
        <f t="shared" si="2"/>
        <v>275447</v>
      </c>
      <c r="N16" s="6">
        <f t="shared" si="3"/>
        <v>699283</v>
      </c>
    </row>
    <row r="17" spans="11:14" ht="13.5">
      <c r="K17" s="5" t="s">
        <v>9</v>
      </c>
      <c r="L17" s="6">
        <f>SUM(L11:L16)</f>
        <v>1361851</v>
      </c>
      <c r="M17" s="6">
        <f t="shared" si="2"/>
        <v>825781</v>
      </c>
      <c r="N17" s="6">
        <f t="shared" si="3"/>
        <v>2187632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69</v>
      </c>
      <c r="B56" s="50"/>
      <c r="C56" s="448" t="s">
        <v>17</v>
      </c>
      <c r="D56" s="449"/>
      <c r="E56" s="448" t="s">
        <v>64</v>
      </c>
      <c r="F56" s="449"/>
      <c r="G56" s="452" t="s">
        <v>63</v>
      </c>
      <c r="H56" s="448" t="s">
        <v>65</v>
      </c>
      <c r="I56" s="449"/>
    </row>
    <row r="57" spans="1:9" ht="14.25">
      <c r="A57" s="51" t="s">
        <v>70</v>
      </c>
      <c r="B57" s="52"/>
      <c r="C57" s="450"/>
      <c r="D57" s="451"/>
      <c r="E57" s="450"/>
      <c r="F57" s="451"/>
      <c r="G57" s="453"/>
      <c r="H57" s="450"/>
      <c r="I57" s="451"/>
    </row>
    <row r="58" spans="1:9" ht="19.5" customHeight="1">
      <c r="A58" s="56" t="s">
        <v>93</v>
      </c>
      <c r="B58" s="53"/>
      <c r="C58" s="456" t="s">
        <v>192</v>
      </c>
      <c r="D58" s="455"/>
      <c r="E58" s="457" t="s">
        <v>227</v>
      </c>
      <c r="F58" s="455"/>
      <c r="G58" s="125">
        <v>17.3</v>
      </c>
      <c r="H58" s="54"/>
      <c r="I58" s="55"/>
    </row>
    <row r="59" spans="1:9" ht="19.5" customHeight="1">
      <c r="A59" s="56" t="s">
        <v>66</v>
      </c>
      <c r="B59" s="53"/>
      <c r="C59" s="454" t="s">
        <v>68</v>
      </c>
      <c r="D59" s="455"/>
      <c r="E59" s="457" t="s">
        <v>228</v>
      </c>
      <c r="F59" s="455"/>
      <c r="G59" s="131">
        <v>40.5</v>
      </c>
      <c r="H59" s="54"/>
      <c r="I59" s="55"/>
    </row>
    <row r="60" spans="1:9" ht="19.5" customHeight="1">
      <c r="A60" s="56" t="s">
        <v>67</v>
      </c>
      <c r="B60" s="53"/>
      <c r="C60" s="457" t="s">
        <v>224</v>
      </c>
      <c r="D60" s="458"/>
      <c r="E60" s="454" t="s">
        <v>229</v>
      </c>
      <c r="F60" s="455"/>
      <c r="G60" s="125">
        <v>58.7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121</v>
      </c>
      <c r="C25" s="242" t="s">
        <v>122</v>
      </c>
      <c r="D25" s="242" t="s">
        <v>123</v>
      </c>
      <c r="E25" s="242" t="s">
        <v>124</v>
      </c>
      <c r="F25" s="242" t="s">
        <v>125</v>
      </c>
      <c r="G25" s="242" t="s">
        <v>126</v>
      </c>
      <c r="H25" s="242" t="s">
        <v>127</v>
      </c>
      <c r="I25" s="242" t="s">
        <v>128</v>
      </c>
      <c r="J25" s="242" t="s">
        <v>129</v>
      </c>
      <c r="K25" s="242" t="s">
        <v>130</v>
      </c>
      <c r="L25" s="242" t="s">
        <v>131</v>
      </c>
      <c r="M25" s="242" t="s">
        <v>132</v>
      </c>
      <c r="AI25"/>
    </row>
    <row r="26" spans="1:13" ht="9.75" customHeight="1">
      <c r="A26" s="10" t="s">
        <v>204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205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190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203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218</v>
      </c>
      <c r="B30" s="242">
        <v>58.3</v>
      </c>
      <c r="C30" s="242">
        <v>60.6</v>
      </c>
      <c r="D30" s="244">
        <v>70.7</v>
      </c>
      <c r="E30" s="242">
        <v>69.6</v>
      </c>
      <c r="F30" s="242">
        <v>66.6</v>
      </c>
      <c r="G30" s="242">
        <v>73.5</v>
      </c>
      <c r="H30" s="242"/>
      <c r="I30" s="242"/>
      <c r="J30" s="242"/>
      <c r="K30" s="242"/>
      <c r="L30" s="242"/>
      <c r="M30" s="244"/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121</v>
      </c>
      <c r="C55" s="242" t="s">
        <v>122</v>
      </c>
      <c r="D55" s="242" t="s">
        <v>123</v>
      </c>
      <c r="E55" s="242" t="s">
        <v>124</v>
      </c>
      <c r="F55" s="242" t="s">
        <v>125</v>
      </c>
      <c r="G55" s="242" t="s">
        <v>126</v>
      </c>
      <c r="H55" s="242" t="s">
        <v>127</v>
      </c>
      <c r="I55" s="242" t="s">
        <v>128</v>
      </c>
      <c r="J55" s="242" t="s">
        <v>129</v>
      </c>
      <c r="K55" s="242" t="s">
        <v>130</v>
      </c>
      <c r="L55" s="242" t="s">
        <v>131</v>
      </c>
      <c r="M55" s="242" t="s">
        <v>132</v>
      </c>
    </row>
    <row r="56" spans="1:13" ht="9.75" customHeight="1">
      <c r="A56" s="10" t="s">
        <v>204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205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190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203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218</v>
      </c>
      <c r="B60" s="242">
        <v>116.1</v>
      </c>
      <c r="C60" s="242">
        <v>114.5</v>
      </c>
      <c r="D60" s="242">
        <v>114.7</v>
      </c>
      <c r="E60" s="242">
        <v>111.1</v>
      </c>
      <c r="F60" s="242">
        <v>114</v>
      </c>
      <c r="G60" s="242">
        <v>113.8</v>
      </c>
      <c r="H60" s="242"/>
      <c r="I60" s="242"/>
      <c r="J60" s="243"/>
      <c r="K60" s="242"/>
      <c r="L60" s="242"/>
      <c r="M60" s="242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121</v>
      </c>
      <c r="C85" s="242" t="s">
        <v>122</v>
      </c>
      <c r="D85" s="242" t="s">
        <v>123</v>
      </c>
      <c r="E85" s="242" t="s">
        <v>124</v>
      </c>
      <c r="F85" s="242" t="s">
        <v>125</v>
      </c>
      <c r="G85" s="242" t="s">
        <v>126</v>
      </c>
      <c r="H85" s="242" t="s">
        <v>127</v>
      </c>
      <c r="I85" s="242" t="s">
        <v>128</v>
      </c>
      <c r="J85" s="242" t="s">
        <v>129</v>
      </c>
      <c r="K85" s="242" t="s">
        <v>130</v>
      </c>
      <c r="L85" s="242" t="s">
        <v>131</v>
      </c>
      <c r="M85" s="242" t="s">
        <v>132</v>
      </c>
    </row>
    <row r="86" spans="1:25" ht="9.75" customHeight="1">
      <c r="A86" s="10" t="s">
        <v>204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205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190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203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218</v>
      </c>
      <c r="B90" s="242">
        <v>50.6</v>
      </c>
      <c r="C90" s="242">
        <v>53.3</v>
      </c>
      <c r="D90" s="242">
        <v>61.6</v>
      </c>
      <c r="E90" s="242">
        <v>63.2</v>
      </c>
      <c r="F90" s="242">
        <v>57.9</v>
      </c>
      <c r="G90" s="242">
        <v>64.6</v>
      </c>
      <c r="H90" s="242"/>
      <c r="I90" s="242"/>
      <c r="J90" s="243"/>
      <c r="K90" s="242"/>
      <c r="L90" s="242"/>
      <c r="M90" s="24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11.50390625" style="0" customWidth="1"/>
    <col min="19" max="19" width="14.00390625" style="0" customWidth="1"/>
  </cols>
  <sheetData>
    <row r="1" spans="1:17" ht="22.5" customHeight="1">
      <c r="A1" s="459" t="s">
        <v>230</v>
      </c>
      <c r="B1" s="459"/>
      <c r="C1" s="459"/>
      <c r="D1" s="459"/>
      <c r="E1" s="459"/>
      <c r="F1" s="459"/>
      <c r="G1" s="459"/>
      <c r="M1" s="20"/>
      <c r="N1" t="s">
        <v>218</v>
      </c>
      <c r="O1" s="167"/>
      <c r="P1" s="65"/>
      <c r="Q1" s="170" t="s">
        <v>203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21</v>
      </c>
      <c r="J2" s="12" t="s">
        <v>101</v>
      </c>
      <c r="K2" s="5" t="s">
        <v>57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128">
        <v>33</v>
      </c>
      <c r="I3" s="325" t="s">
        <v>0</v>
      </c>
      <c r="J3" s="17">
        <v>166534</v>
      </c>
      <c r="K3" s="423">
        <v>1</v>
      </c>
      <c r="L3" s="5">
        <f>SUM(H3)</f>
        <v>33</v>
      </c>
      <c r="M3" s="325" t="s">
        <v>0</v>
      </c>
      <c r="N3" s="17">
        <f>SUM(J3)</f>
        <v>166534</v>
      </c>
      <c r="O3" s="5">
        <f>SUM(H3)</f>
        <v>33</v>
      </c>
      <c r="P3" s="325" t="s">
        <v>0</v>
      </c>
      <c r="Q3" s="426">
        <v>153243</v>
      </c>
    </row>
    <row r="4" spans="8:17" ht="13.5" customHeight="1">
      <c r="H4" s="128">
        <v>26</v>
      </c>
      <c r="I4" s="325" t="s">
        <v>43</v>
      </c>
      <c r="J4" s="225">
        <v>101478</v>
      </c>
      <c r="K4" s="423">
        <v>2</v>
      </c>
      <c r="L4" s="5">
        <f aca="true" t="shared" si="0" ref="L4:L12">SUM(H4)</f>
        <v>26</v>
      </c>
      <c r="M4" s="325" t="s">
        <v>43</v>
      </c>
      <c r="N4" s="17">
        <f aca="true" t="shared" si="1" ref="N4:N13">SUM(J4)</f>
        <v>101478</v>
      </c>
      <c r="O4" s="5">
        <f aca="true" t="shared" si="2" ref="O4:O12">SUM(H4)</f>
        <v>26</v>
      </c>
      <c r="P4" s="325" t="s">
        <v>43</v>
      </c>
      <c r="Q4" s="135">
        <v>140385</v>
      </c>
    </row>
    <row r="5" spans="8:19" ht="13.5" customHeight="1">
      <c r="H5" s="128">
        <v>16</v>
      </c>
      <c r="I5" s="325" t="s">
        <v>3</v>
      </c>
      <c r="J5" s="17">
        <v>95414</v>
      </c>
      <c r="K5" s="423">
        <v>3</v>
      </c>
      <c r="L5" s="5">
        <f t="shared" si="0"/>
        <v>16</v>
      </c>
      <c r="M5" s="325" t="s">
        <v>3</v>
      </c>
      <c r="N5" s="17">
        <f t="shared" si="1"/>
        <v>95414</v>
      </c>
      <c r="O5" s="5">
        <f t="shared" si="2"/>
        <v>16</v>
      </c>
      <c r="P5" s="325" t="s">
        <v>3</v>
      </c>
      <c r="Q5" s="135">
        <v>117807</v>
      </c>
      <c r="S5" s="65"/>
    </row>
    <row r="6" spans="8:17" ht="13.5" customHeight="1">
      <c r="H6" s="432">
        <v>40</v>
      </c>
      <c r="I6" s="326" t="s">
        <v>2</v>
      </c>
      <c r="J6" s="136">
        <v>45830</v>
      </c>
      <c r="K6" s="423">
        <v>4</v>
      </c>
      <c r="L6" s="5">
        <f t="shared" si="0"/>
        <v>40</v>
      </c>
      <c r="M6" s="326" t="s">
        <v>2</v>
      </c>
      <c r="N6" s="17">
        <f t="shared" si="1"/>
        <v>45830</v>
      </c>
      <c r="O6" s="5">
        <f t="shared" si="2"/>
        <v>40</v>
      </c>
      <c r="P6" s="326" t="s">
        <v>2</v>
      </c>
      <c r="Q6" s="135">
        <v>42587</v>
      </c>
    </row>
    <row r="7" spans="8:17" ht="13.5" customHeight="1">
      <c r="H7" s="128">
        <v>34</v>
      </c>
      <c r="I7" s="325" t="s">
        <v>1</v>
      </c>
      <c r="J7" s="17">
        <v>41074</v>
      </c>
      <c r="K7" s="423">
        <v>5</v>
      </c>
      <c r="L7" s="5">
        <f t="shared" si="0"/>
        <v>34</v>
      </c>
      <c r="M7" s="325" t="s">
        <v>1</v>
      </c>
      <c r="N7" s="17">
        <f t="shared" si="1"/>
        <v>41074</v>
      </c>
      <c r="O7" s="5">
        <f t="shared" si="2"/>
        <v>34</v>
      </c>
      <c r="P7" s="325" t="s">
        <v>1</v>
      </c>
      <c r="Q7" s="135">
        <v>43946</v>
      </c>
    </row>
    <row r="8" spans="8:17" ht="13.5" customHeight="1">
      <c r="H8" s="128">
        <v>36</v>
      </c>
      <c r="I8" s="325" t="s">
        <v>5</v>
      </c>
      <c r="J8" s="17">
        <v>33055</v>
      </c>
      <c r="K8" s="423">
        <v>6</v>
      </c>
      <c r="L8" s="5">
        <f t="shared" si="0"/>
        <v>36</v>
      </c>
      <c r="M8" s="325" t="s">
        <v>5</v>
      </c>
      <c r="N8" s="17">
        <f t="shared" si="1"/>
        <v>33055</v>
      </c>
      <c r="O8" s="5">
        <f t="shared" si="2"/>
        <v>36</v>
      </c>
      <c r="P8" s="325" t="s">
        <v>5</v>
      </c>
      <c r="Q8" s="135">
        <v>35520</v>
      </c>
    </row>
    <row r="9" spans="8:17" ht="13.5" customHeight="1">
      <c r="H9" s="226">
        <v>31</v>
      </c>
      <c r="I9" s="329" t="s">
        <v>199</v>
      </c>
      <c r="J9" s="17">
        <v>28515</v>
      </c>
      <c r="K9" s="423">
        <v>7</v>
      </c>
      <c r="L9" s="5">
        <f t="shared" si="0"/>
        <v>31</v>
      </c>
      <c r="M9" s="329" t="s">
        <v>199</v>
      </c>
      <c r="N9" s="17">
        <f t="shared" si="1"/>
        <v>28515</v>
      </c>
      <c r="O9" s="5">
        <f t="shared" si="2"/>
        <v>31</v>
      </c>
      <c r="P9" s="329" t="s">
        <v>199</v>
      </c>
      <c r="Q9" s="135">
        <v>29581</v>
      </c>
    </row>
    <row r="10" spans="8:17" ht="13.5" customHeight="1">
      <c r="H10" s="128">
        <v>38</v>
      </c>
      <c r="I10" s="325" t="s">
        <v>51</v>
      </c>
      <c r="J10" s="17">
        <v>26936</v>
      </c>
      <c r="K10" s="423">
        <v>8</v>
      </c>
      <c r="L10" s="5">
        <f t="shared" si="0"/>
        <v>38</v>
      </c>
      <c r="M10" s="325" t="s">
        <v>51</v>
      </c>
      <c r="N10" s="17">
        <f t="shared" si="1"/>
        <v>26936</v>
      </c>
      <c r="O10" s="5">
        <f t="shared" si="2"/>
        <v>38</v>
      </c>
      <c r="P10" s="325" t="s">
        <v>51</v>
      </c>
      <c r="Q10" s="135">
        <v>25984</v>
      </c>
    </row>
    <row r="11" spans="8:17" ht="13.5" customHeight="1">
      <c r="H11" s="226">
        <v>13</v>
      </c>
      <c r="I11" s="329" t="s">
        <v>7</v>
      </c>
      <c r="J11" s="17">
        <v>26547</v>
      </c>
      <c r="K11" s="423">
        <v>9</v>
      </c>
      <c r="L11" s="5">
        <f t="shared" si="0"/>
        <v>13</v>
      </c>
      <c r="M11" s="329" t="s">
        <v>7</v>
      </c>
      <c r="N11" s="17">
        <f t="shared" si="1"/>
        <v>26547</v>
      </c>
      <c r="O11" s="5">
        <f t="shared" si="2"/>
        <v>13</v>
      </c>
      <c r="P11" s="329" t="s">
        <v>7</v>
      </c>
      <c r="Q11" s="135">
        <v>38742</v>
      </c>
    </row>
    <row r="12" spans="8:17" ht="13.5" customHeight="1" thickBot="1">
      <c r="H12" s="220">
        <v>24</v>
      </c>
      <c r="I12" s="330" t="s">
        <v>41</v>
      </c>
      <c r="J12" s="428">
        <v>21955</v>
      </c>
      <c r="K12" s="422">
        <v>10</v>
      </c>
      <c r="L12" s="5">
        <f t="shared" si="0"/>
        <v>24</v>
      </c>
      <c r="M12" s="330" t="s">
        <v>41</v>
      </c>
      <c r="N12" s="428">
        <f t="shared" si="1"/>
        <v>21955</v>
      </c>
      <c r="O12" s="5">
        <f t="shared" si="2"/>
        <v>24</v>
      </c>
      <c r="P12" s="330" t="s">
        <v>41</v>
      </c>
      <c r="Q12" s="429">
        <v>28100</v>
      </c>
    </row>
    <row r="13" spans="8:17" ht="13.5" customHeight="1">
      <c r="H13" s="190">
        <v>3</v>
      </c>
      <c r="I13" s="375" t="s">
        <v>22</v>
      </c>
      <c r="J13" s="376">
        <v>21903</v>
      </c>
      <c r="K13" s="158"/>
      <c r="L13" s="122"/>
      <c r="M13" s="122"/>
      <c r="N13" s="19">
        <f t="shared" si="1"/>
        <v>21903</v>
      </c>
      <c r="O13" s="1"/>
      <c r="P13" s="234" t="s">
        <v>110</v>
      </c>
      <c r="Q13" s="435">
        <v>815610</v>
      </c>
    </row>
    <row r="14" spans="2:15" ht="13.5" customHeight="1">
      <c r="B14" s="24"/>
      <c r="H14" s="128">
        <v>17</v>
      </c>
      <c r="I14" s="325" t="s">
        <v>34</v>
      </c>
      <c r="J14" s="17">
        <v>21795</v>
      </c>
      <c r="K14" s="158"/>
      <c r="L14" s="31"/>
      <c r="N14" t="s">
        <v>87</v>
      </c>
      <c r="O14"/>
    </row>
    <row r="15" spans="8:17" ht="13.5" customHeight="1">
      <c r="H15" s="128">
        <v>9</v>
      </c>
      <c r="I15" s="325" t="s">
        <v>28</v>
      </c>
      <c r="J15" s="17">
        <v>21409</v>
      </c>
      <c r="K15" s="158"/>
      <c r="L15" s="31"/>
      <c r="M15" s="1" t="s">
        <v>219</v>
      </c>
      <c r="N15" s="19"/>
      <c r="O15"/>
      <c r="P15" t="s">
        <v>220</v>
      </c>
      <c r="Q15" s="133" t="s">
        <v>91</v>
      </c>
    </row>
    <row r="16" spans="2:18" ht="13.5" customHeight="1">
      <c r="B16" s="1"/>
      <c r="C16" s="19"/>
      <c r="D16" s="1"/>
      <c r="E16" s="22"/>
      <c r="F16" s="1"/>
      <c r="H16" s="128">
        <v>25</v>
      </c>
      <c r="I16" s="325" t="s">
        <v>42</v>
      </c>
      <c r="J16" s="17">
        <v>19328</v>
      </c>
      <c r="K16" s="158"/>
      <c r="L16" s="5">
        <f>SUM(L3)</f>
        <v>33</v>
      </c>
      <c r="M16" s="17">
        <f>SUM(N3)</f>
        <v>166534</v>
      </c>
      <c r="N16" s="325" t="s">
        <v>0</v>
      </c>
      <c r="O16" s="5">
        <f>SUM(O3)</f>
        <v>33</v>
      </c>
      <c r="P16" s="17">
        <f>SUM(M16)</f>
        <v>166534</v>
      </c>
      <c r="Q16" s="134">
        <v>160138</v>
      </c>
      <c r="R16" s="123"/>
    </row>
    <row r="17" spans="2:19" ht="13.5" customHeight="1">
      <c r="B17" s="1"/>
      <c r="C17" s="19"/>
      <c r="D17" s="1"/>
      <c r="E17" s="22"/>
      <c r="F17" s="1"/>
      <c r="H17" s="128">
        <v>2</v>
      </c>
      <c r="I17" s="325" t="s">
        <v>6</v>
      </c>
      <c r="J17" s="17">
        <v>15362</v>
      </c>
      <c r="K17" s="158"/>
      <c r="L17" s="5">
        <f aca="true" t="shared" si="3" ref="L17:L25">SUM(L4)</f>
        <v>26</v>
      </c>
      <c r="M17" s="17">
        <f aca="true" t="shared" si="4" ref="M17:M25">SUM(N4)</f>
        <v>101478</v>
      </c>
      <c r="N17" s="325" t="s">
        <v>43</v>
      </c>
      <c r="O17" s="5">
        <f aca="true" t="shared" si="5" ref="O17:O25">SUM(O4)</f>
        <v>26</v>
      </c>
      <c r="P17" s="17">
        <f aca="true" t="shared" si="6" ref="P17:P25">SUM(M17)</f>
        <v>101478</v>
      </c>
      <c r="Q17" s="134">
        <v>111186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128">
        <v>14</v>
      </c>
      <c r="I18" s="325" t="s">
        <v>32</v>
      </c>
      <c r="J18" s="225">
        <v>7806</v>
      </c>
      <c r="K18" s="158"/>
      <c r="L18" s="5">
        <f t="shared" si="3"/>
        <v>16</v>
      </c>
      <c r="M18" s="17">
        <f t="shared" si="4"/>
        <v>95414</v>
      </c>
      <c r="N18" s="325" t="s">
        <v>3</v>
      </c>
      <c r="O18" s="5">
        <f t="shared" si="5"/>
        <v>16</v>
      </c>
      <c r="P18" s="17">
        <f t="shared" si="6"/>
        <v>95414</v>
      </c>
      <c r="Q18" s="134">
        <v>74418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128">
        <v>37</v>
      </c>
      <c r="I19" s="325" t="s">
        <v>50</v>
      </c>
      <c r="J19" s="17">
        <v>5359</v>
      </c>
      <c r="L19" s="5">
        <f t="shared" si="3"/>
        <v>40</v>
      </c>
      <c r="M19" s="17">
        <f t="shared" si="4"/>
        <v>45830</v>
      </c>
      <c r="N19" s="326" t="s">
        <v>2</v>
      </c>
      <c r="O19" s="5">
        <f t="shared" si="5"/>
        <v>40</v>
      </c>
      <c r="P19" s="17">
        <f t="shared" si="6"/>
        <v>45830</v>
      </c>
      <c r="Q19" s="134">
        <v>40617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128">
        <v>35</v>
      </c>
      <c r="I20" s="325" t="s">
        <v>49</v>
      </c>
      <c r="J20" s="17">
        <v>3914</v>
      </c>
      <c r="L20" s="5">
        <f t="shared" si="3"/>
        <v>34</v>
      </c>
      <c r="M20" s="17">
        <f t="shared" si="4"/>
        <v>41074</v>
      </c>
      <c r="N20" s="325" t="s">
        <v>1</v>
      </c>
      <c r="O20" s="5">
        <f t="shared" si="5"/>
        <v>34</v>
      </c>
      <c r="P20" s="17">
        <f t="shared" si="6"/>
        <v>41074</v>
      </c>
      <c r="Q20" s="134">
        <v>39781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128">
        <v>39</v>
      </c>
      <c r="I21" s="325" t="s">
        <v>52</v>
      </c>
      <c r="J21" s="17">
        <v>3593</v>
      </c>
      <c r="L21" s="5">
        <f t="shared" si="3"/>
        <v>36</v>
      </c>
      <c r="M21" s="17">
        <f t="shared" si="4"/>
        <v>33055</v>
      </c>
      <c r="N21" s="325" t="s">
        <v>5</v>
      </c>
      <c r="O21" s="5">
        <f t="shared" si="5"/>
        <v>36</v>
      </c>
      <c r="P21" s="17">
        <f t="shared" si="6"/>
        <v>33055</v>
      </c>
      <c r="Q21" s="134">
        <v>26941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128">
        <v>12</v>
      </c>
      <c r="I22" s="325" t="s">
        <v>31</v>
      </c>
      <c r="J22" s="17">
        <v>3420</v>
      </c>
      <c r="K22" s="19"/>
      <c r="L22" s="5">
        <f t="shared" si="3"/>
        <v>31</v>
      </c>
      <c r="M22" s="17">
        <f t="shared" si="4"/>
        <v>28515</v>
      </c>
      <c r="N22" s="329" t="s">
        <v>199</v>
      </c>
      <c r="O22" s="5">
        <f t="shared" si="5"/>
        <v>31</v>
      </c>
      <c r="P22" s="17">
        <f t="shared" si="6"/>
        <v>28515</v>
      </c>
      <c r="Q22" s="134">
        <v>25319</v>
      </c>
      <c r="R22" s="123"/>
    </row>
    <row r="23" spans="2:19" ht="13.5" customHeight="1">
      <c r="B23" s="23"/>
      <c r="C23" s="19"/>
      <c r="D23" s="1"/>
      <c r="E23" s="22"/>
      <c r="F23" s="1"/>
      <c r="H23" s="128">
        <v>22</v>
      </c>
      <c r="I23" s="325" t="s">
        <v>39</v>
      </c>
      <c r="J23" s="17">
        <v>3043</v>
      </c>
      <c r="K23" s="19"/>
      <c r="L23" s="5">
        <f t="shared" si="3"/>
        <v>38</v>
      </c>
      <c r="M23" s="17">
        <f t="shared" si="4"/>
        <v>26936</v>
      </c>
      <c r="N23" s="325" t="s">
        <v>51</v>
      </c>
      <c r="O23" s="5">
        <f t="shared" si="5"/>
        <v>38</v>
      </c>
      <c r="P23" s="17">
        <f t="shared" si="6"/>
        <v>26936</v>
      </c>
      <c r="Q23" s="134">
        <v>26729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128">
        <v>15</v>
      </c>
      <c r="I24" s="325" t="s">
        <v>33</v>
      </c>
      <c r="J24" s="17">
        <v>3021</v>
      </c>
      <c r="K24" s="19"/>
      <c r="L24" s="5">
        <f t="shared" si="3"/>
        <v>13</v>
      </c>
      <c r="M24" s="17">
        <f t="shared" si="4"/>
        <v>26547</v>
      </c>
      <c r="N24" s="329" t="s">
        <v>7</v>
      </c>
      <c r="O24" s="5">
        <f t="shared" si="5"/>
        <v>13</v>
      </c>
      <c r="P24" s="17">
        <f t="shared" si="6"/>
        <v>26547</v>
      </c>
      <c r="Q24" s="134">
        <v>18662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128">
        <v>30</v>
      </c>
      <c r="I25" s="325" t="s">
        <v>46</v>
      </c>
      <c r="J25" s="17">
        <v>2732</v>
      </c>
      <c r="K25" s="19"/>
      <c r="L25" s="18">
        <f t="shared" si="3"/>
        <v>24</v>
      </c>
      <c r="M25" s="179">
        <f t="shared" si="4"/>
        <v>21955</v>
      </c>
      <c r="N25" s="330" t="s">
        <v>41</v>
      </c>
      <c r="O25" s="18">
        <f t="shared" si="5"/>
        <v>24</v>
      </c>
      <c r="P25" s="179">
        <f t="shared" si="6"/>
        <v>21955</v>
      </c>
      <c r="Q25" s="134">
        <v>18740</v>
      </c>
      <c r="R25" s="206" t="s">
        <v>106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28">
        <v>20</v>
      </c>
      <c r="I26" s="325" t="s">
        <v>37</v>
      </c>
      <c r="J26" s="17">
        <v>2441</v>
      </c>
      <c r="K26" s="19"/>
      <c r="L26" s="180"/>
      <c r="M26" s="327">
        <f>SUM(J43-(M16+M17+M18+M19+M20+M21+M22+M23+M24+M25))</f>
        <v>147373</v>
      </c>
      <c r="N26" s="328" t="s">
        <v>58</v>
      </c>
      <c r="O26" s="181"/>
      <c r="P26" s="327">
        <f>SUM(M26)</f>
        <v>147373</v>
      </c>
      <c r="Q26" s="327">
        <f>SUM(R26-(Q16+Q17+Q18+Q19+Q20+Q21+Q22+Q23+Q24+Q25))</f>
        <v>123729</v>
      </c>
      <c r="R26" s="377">
        <v>666260</v>
      </c>
      <c r="T26" s="33"/>
    </row>
    <row r="27" spans="8:16" ht="13.5" customHeight="1">
      <c r="H27" s="128">
        <v>21</v>
      </c>
      <c r="I27" s="325" t="s">
        <v>38</v>
      </c>
      <c r="J27" s="17">
        <v>2371</v>
      </c>
      <c r="K27" s="19"/>
      <c r="M27" s="65" t="s">
        <v>206</v>
      </c>
      <c r="N27" s="65"/>
      <c r="O27" s="167"/>
      <c r="P27" s="168" t="s">
        <v>207</v>
      </c>
    </row>
    <row r="28" spans="8:16" ht="13.5" customHeight="1">
      <c r="H28" s="128">
        <v>29</v>
      </c>
      <c r="I28" s="325" t="s">
        <v>182</v>
      </c>
      <c r="J28" s="17">
        <v>1847</v>
      </c>
      <c r="K28" s="19"/>
      <c r="M28" s="135">
        <f>SUM(Q3)</f>
        <v>153243</v>
      </c>
      <c r="N28" s="325" t="s">
        <v>0</v>
      </c>
      <c r="O28" s="5">
        <f>SUM(L3)</f>
        <v>33</v>
      </c>
      <c r="P28" s="135">
        <f>SUM(Q3)</f>
        <v>153243</v>
      </c>
    </row>
    <row r="29" spans="8:16" ht="13.5" customHeight="1">
      <c r="H29" s="128">
        <v>18</v>
      </c>
      <c r="I29" s="325" t="s">
        <v>35</v>
      </c>
      <c r="J29" s="17">
        <v>1567</v>
      </c>
      <c r="K29" s="19"/>
      <c r="M29" s="135">
        <f aca="true" t="shared" si="7" ref="M29:M37">SUM(Q4)</f>
        <v>140385</v>
      </c>
      <c r="N29" s="325" t="s">
        <v>43</v>
      </c>
      <c r="O29" s="5">
        <f aca="true" t="shared" si="8" ref="O29:O37">SUM(L4)</f>
        <v>26</v>
      </c>
      <c r="P29" s="135">
        <f aca="true" t="shared" si="9" ref="P29:P37">SUM(Q4)</f>
        <v>140385</v>
      </c>
    </row>
    <row r="30" spans="8:16" ht="13.5" customHeight="1">
      <c r="H30" s="128">
        <v>1</v>
      </c>
      <c r="I30" s="325" t="s">
        <v>4</v>
      </c>
      <c r="J30" s="17">
        <v>1122</v>
      </c>
      <c r="K30" s="19"/>
      <c r="M30" s="135">
        <f t="shared" si="7"/>
        <v>117807</v>
      </c>
      <c r="N30" s="325" t="s">
        <v>3</v>
      </c>
      <c r="O30" s="5">
        <f t="shared" si="8"/>
        <v>16</v>
      </c>
      <c r="P30" s="135">
        <f t="shared" si="9"/>
        <v>117807</v>
      </c>
    </row>
    <row r="31" spans="8:16" ht="13.5" customHeight="1">
      <c r="H31" s="128">
        <v>19</v>
      </c>
      <c r="I31" s="325" t="s">
        <v>36</v>
      </c>
      <c r="J31" s="17">
        <v>1024</v>
      </c>
      <c r="K31" s="19"/>
      <c r="M31" s="135">
        <f t="shared" si="7"/>
        <v>42587</v>
      </c>
      <c r="N31" s="326" t="s">
        <v>2</v>
      </c>
      <c r="O31" s="5">
        <f t="shared" si="8"/>
        <v>40</v>
      </c>
      <c r="P31" s="135">
        <f t="shared" si="9"/>
        <v>42587</v>
      </c>
    </row>
    <row r="32" spans="8:19" ht="13.5" customHeight="1">
      <c r="H32" s="128">
        <v>4</v>
      </c>
      <c r="I32" s="325" t="s">
        <v>23</v>
      </c>
      <c r="J32" s="17">
        <v>991</v>
      </c>
      <c r="K32" s="19"/>
      <c r="M32" s="135">
        <f t="shared" si="7"/>
        <v>43946</v>
      </c>
      <c r="N32" s="325" t="s">
        <v>1</v>
      </c>
      <c r="O32" s="5">
        <f t="shared" si="8"/>
        <v>34</v>
      </c>
      <c r="P32" s="135">
        <f t="shared" si="9"/>
        <v>43946</v>
      </c>
      <c r="S32" s="14"/>
    </row>
    <row r="33" spans="8:20" ht="13.5" customHeight="1">
      <c r="H33" s="128">
        <v>11</v>
      </c>
      <c r="I33" s="325" t="s">
        <v>30</v>
      </c>
      <c r="J33" s="17">
        <v>932</v>
      </c>
      <c r="K33" s="19"/>
      <c r="M33" s="135">
        <f t="shared" si="7"/>
        <v>35520</v>
      </c>
      <c r="N33" s="325" t="s">
        <v>5</v>
      </c>
      <c r="O33" s="5">
        <f t="shared" si="8"/>
        <v>36</v>
      </c>
      <c r="P33" s="135">
        <f t="shared" si="9"/>
        <v>35520</v>
      </c>
      <c r="S33" s="33"/>
      <c r="T33" s="33"/>
    </row>
    <row r="34" spans="8:20" ht="13.5" customHeight="1">
      <c r="H34" s="128">
        <v>10</v>
      </c>
      <c r="I34" s="325" t="s">
        <v>29</v>
      </c>
      <c r="J34" s="17">
        <v>722</v>
      </c>
      <c r="K34" s="19"/>
      <c r="M34" s="135">
        <f t="shared" si="7"/>
        <v>29581</v>
      </c>
      <c r="N34" s="329" t="s">
        <v>199</v>
      </c>
      <c r="O34" s="5">
        <f t="shared" si="8"/>
        <v>31</v>
      </c>
      <c r="P34" s="135">
        <f t="shared" si="9"/>
        <v>29581</v>
      </c>
      <c r="S34" s="33"/>
      <c r="T34" s="33"/>
    </row>
    <row r="35" spans="8:19" ht="13.5" customHeight="1">
      <c r="H35" s="128">
        <v>6</v>
      </c>
      <c r="I35" s="325" t="s">
        <v>25</v>
      </c>
      <c r="J35" s="17">
        <v>425</v>
      </c>
      <c r="K35" s="19"/>
      <c r="M35" s="135">
        <f t="shared" si="7"/>
        <v>25984</v>
      </c>
      <c r="N35" s="325" t="s">
        <v>51</v>
      </c>
      <c r="O35" s="5">
        <f t="shared" si="8"/>
        <v>38</v>
      </c>
      <c r="P35" s="135">
        <f t="shared" si="9"/>
        <v>25984</v>
      </c>
      <c r="S35" s="33"/>
    </row>
    <row r="36" spans="8:19" ht="13.5" customHeight="1">
      <c r="H36" s="128">
        <v>23</v>
      </c>
      <c r="I36" s="325" t="s">
        <v>40</v>
      </c>
      <c r="J36" s="17">
        <v>365</v>
      </c>
      <c r="K36" s="19"/>
      <c r="M36" s="135">
        <f t="shared" si="7"/>
        <v>38742</v>
      </c>
      <c r="N36" s="329" t="s">
        <v>7</v>
      </c>
      <c r="O36" s="5">
        <f t="shared" si="8"/>
        <v>13</v>
      </c>
      <c r="P36" s="135">
        <f t="shared" si="9"/>
        <v>38742</v>
      </c>
      <c r="S36" s="33"/>
    </row>
    <row r="37" spans="8:19" ht="13.5" customHeight="1" thickBot="1">
      <c r="H37" s="128">
        <v>28</v>
      </c>
      <c r="I37" s="325" t="s">
        <v>45</v>
      </c>
      <c r="J37" s="17">
        <v>326</v>
      </c>
      <c r="K37" s="19"/>
      <c r="M37" s="178">
        <f t="shared" si="7"/>
        <v>28100</v>
      </c>
      <c r="N37" s="330" t="s">
        <v>41</v>
      </c>
      <c r="O37" s="18">
        <f t="shared" si="8"/>
        <v>24</v>
      </c>
      <c r="P37" s="178">
        <f t="shared" si="9"/>
        <v>28100</v>
      </c>
      <c r="S37" s="33"/>
    </row>
    <row r="38" spans="7:21" ht="13.5" customHeight="1">
      <c r="G38" s="21"/>
      <c r="H38" s="128">
        <v>32</v>
      </c>
      <c r="I38" s="325" t="s">
        <v>48</v>
      </c>
      <c r="J38" s="225">
        <v>220</v>
      </c>
      <c r="K38" s="19"/>
      <c r="M38" s="420">
        <f>SUM(Q13-(Q3+Q4+Q5+Q6+Q7+Q8+Q9+Q10+Q11+Q12))</f>
        <v>159715</v>
      </c>
      <c r="N38" s="5" t="s">
        <v>58</v>
      </c>
      <c r="O38" s="421"/>
      <c r="P38" s="196">
        <f>SUM(M38)</f>
        <v>159715</v>
      </c>
      <c r="U38" s="33"/>
    </row>
    <row r="39" spans="8:16" ht="13.5" customHeight="1">
      <c r="H39" s="128">
        <v>7</v>
      </c>
      <c r="I39" s="325" t="s">
        <v>26</v>
      </c>
      <c r="J39" s="17">
        <v>198</v>
      </c>
      <c r="K39" s="19"/>
      <c r="P39" s="33"/>
    </row>
    <row r="40" spans="8:11" ht="13.5" customHeight="1">
      <c r="H40" s="128">
        <v>27</v>
      </c>
      <c r="I40" s="325" t="s">
        <v>44</v>
      </c>
      <c r="J40" s="17">
        <v>113</v>
      </c>
      <c r="K40" s="19"/>
    </row>
    <row r="41" spans="8:11" ht="13.5" customHeight="1">
      <c r="H41" s="128">
        <v>5</v>
      </c>
      <c r="I41" s="325" t="s">
        <v>24</v>
      </c>
      <c r="J41" s="17">
        <v>24</v>
      </c>
      <c r="K41" s="19"/>
    </row>
    <row r="42" spans="8:11" ht="13.5" customHeight="1">
      <c r="H42" s="128">
        <v>8</v>
      </c>
      <c r="I42" s="325" t="s">
        <v>27</v>
      </c>
      <c r="J42" s="17">
        <v>0</v>
      </c>
      <c r="K42" s="19"/>
    </row>
    <row r="43" spans="8:10" ht="13.5" customHeight="1">
      <c r="H43" s="1"/>
      <c r="I43" s="424" t="s">
        <v>174</v>
      </c>
      <c r="J43" s="425">
        <f>SUM(J3:J42)</f>
        <v>734711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59</v>
      </c>
      <c r="B52" s="27" t="s">
        <v>21</v>
      </c>
      <c r="C52" s="83" t="s">
        <v>218</v>
      </c>
      <c r="D52" s="83" t="s">
        <v>203</v>
      </c>
      <c r="E52" s="29" t="s">
        <v>56</v>
      </c>
      <c r="F52" s="28" t="s">
        <v>55</v>
      </c>
      <c r="G52" s="28" t="s">
        <v>53</v>
      </c>
      <c r="I52" s="332"/>
    </row>
    <row r="53" spans="1:9" ht="13.5" customHeight="1">
      <c r="A53" s="13">
        <v>1</v>
      </c>
      <c r="B53" s="325" t="s">
        <v>0</v>
      </c>
      <c r="C53" s="17">
        <f aca="true" t="shared" si="10" ref="C53:C62">SUM(J3)</f>
        <v>166534</v>
      </c>
      <c r="D53" s="136">
        <f aca="true" t="shared" si="11" ref="D53:D62">SUM(Q3)</f>
        <v>153243</v>
      </c>
      <c r="E53" s="132">
        <f aca="true" t="shared" si="12" ref="E53:E62">SUM(P16/Q16*100)</f>
        <v>103.99405512745257</v>
      </c>
      <c r="F53" s="25">
        <f aca="true" t="shared" si="13" ref="F53:F63">SUM(C53/D53*100)</f>
        <v>108.67315309671568</v>
      </c>
      <c r="G53" s="26"/>
      <c r="I53" s="332"/>
    </row>
    <row r="54" spans="1:9" ht="13.5" customHeight="1">
      <c r="A54" s="13">
        <v>2</v>
      </c>
      <c r="B54" s="325" t="s">
        <v>43</v>
      </c>
      <c r="C54" s="17">
        <f t="shared" si="10"/>
        <v>101478</v>
      </c>
      <c r="D54" s="136">
        <f t="shared" si="11"/>
        <v>140385</v>
      </c>
      <c r="E54" s="132">
        <f t="shared" si="12"/>
        <v>91.26868490637311</v>
      </c>
      <c r="F54" s="25">
        <f t="shared" si="13"/>
        <v>72.28550058766963</v>
      </c>
      <c r="G54" s="26"/>
      <c r="I54" s="332"/>
    </row>
    <row r="55" spans="1:9" ht="13.5" customHeight="1">
      <c r="A55" s="13">
        <v>3</v>
      </c>
      <c r="B55" s="325" t="s">
        <v>3</v>
      </c>
      <c r="C55" s="17">
        <f t="shared" si="10"/>
        <v>95414</v>
      </c>
      <c r="D55" s="136">
        <f t="shared" si="11"/>
        <v>117807</v>
      </c>
      <c r="E55" s="132">
        <f t="shared" si="12"/>
        <v>128.2136042355344</v>
      </c>
      <c r="F55" s="25">
        <f t="shared" si="13"/>
        <v>80.99179165923927</v>
      </c>
      <c r="G55" s="26"/>
      <c r="I55" s="332"/>
    </row>
    <row r="56" spans="1:9" ht="13.5" customHeight="1">
      <c r="A56" s="13">
        <v>4</v>
      </c>
      <c r="B56" s="326" t="s">
        <v>2</v>
      </c>
      <c r="C56" s="17">
        <f t="shared" si="10"/>
        <v>45830</v>
      </c>
      <c r="D56" s="136">
        <f t="shared" si="11"/>
        <v>42587</v>
      </c>
      <c r="E56" s="132">
        <f t="shared" si="12"/>
        <v>112.83452741462933</v>
      </c>
      <c r="F56" s="25">
        <f t="shared" si="13"/>
        <v>107.61499988259328</v>
      </c>
      <c r="G56" s="26"/>
      <c r="I56" s="332"/>
    </row>
    <row r="57" spans="1:16" ht="13.5" customHeight="1">
      <c r="A57" s="13">
        <v>5</v>
      </c>
      <c r="B57" s="325" t="s">
        <v>1</v>
      </c>
      <c r="C57" s="17">
        <f t="shared" si="10"/>
        <v>41074</v>
      </c>
      <c r="D57" s="136">
        <f t="shared" si="11"/>
        <v>43946</v>
      </c>
      <c r="E57" s="132">
        <f t="shared" si="12"/>
        <v>103.25029536713505</v>
      </c>
      <c r="F57" s="25">
        <f t="shared" si="13"/>
        <v>93.46470668547762</v>
      </c>
      <c r="G57" s="26"/>
      <c r="I57" s="332"/>
      <c r="P57" s="33"/>
    </row>
    <row r="58" spans="1:7" ht="13.5" customHeight="1">
      <c r="A58" s="13">
        <v>6</v>
      </c>
      <c r="B58" s="325" t="s">
        <v>5</v>
      </c>
      <c r="C58" s="17">
        <f t="shared" si="10"/>
        <v>33055</v>
      </c>
      <c r="D58" s="136">
        <f t="shared" si="11"/>
        <v>35520</v>
      </c>
      <c r="E58" s="132">
        <f t="shared" si="12"/>
        <v>122.69403511376713</v>
      </c>
      <c r="F58" s="25">
        <f t="shared" si="13"/>
        <v>93.06024774774775</v>
      </c>
      <c r="G58" s="26"/>
    </row>
    <row r="59" spans="1:7" ht="13.5" customHeight="1">
      <c r="A59" s="13">
        <v>7</v>
      </c>
      <c r="B59" s="329" t="s">
        <v>199</v>
      </c>
      <c r="C59" s="17">
        <f t="shared" si="10"/>
        <v>28515</v>
      </c>
      <c r="D59" s="136">
        <f t="shared" si="11"/>
        <v>29581</v>
      </c>
      <c r="E59" s="132">
        <f t="shared" si="12"/>
        <v>112.62293139539477</v>
      </c>
      <c r="F59" s="25">
        <f t="shared" si="13"/>
        <v>96.39633548561577</v>
      </c>
      <c r="G59" s="26"/>
    </row>
    <row r="60" spans="1:7" ht="13.5" customHeight="1">
      <c r="A60" s="13">
        <v>8</v>
      </c>
      <c r="B60" s="325" t="s">
        <v>51</v>
      </c>
      <c r="C60" s="17">
        <f t="shared" si="10"/>
        <v>26936</v>
      </c>
      <c r="D60" s="136">
        <f t="shared" si="11"/>
        <v>25984</v>
      </c>
      <c r="E60" s="132">
        <f t="shared" si="12"/>
        <v>100.77443974709117</v>
      </c>
      <c r="F60" s="25">
        <f t="shared" si="13"/>
        <v>103.66379310344827</v>
      </c>
      <c r="G60" s="26"/>
    </row>
    <row r="61" spans="1:7" ht="13.5" customHeight="1">
      <c r="A61" s="13">
        <v>9</v>
      </c>
      <c r="B61" s="329" t="s">
        <v>7</v>
      </c>
      <c r="C61" s="17">
        <f t="shared" si="10"/>
        <v>26547</v>
      </c>
      <c r="D61" s="136">
        <f t="shared" si="11"/>
        <v>38742</v>
      </c>
      <c r="E61" s="132">
        <f t="shared" si="12"/>
        <v>142.2516343371557</v>
      </c>
      <c r="F61" s="25">
        <f t="shared" si="13"/>
        <v>68.52253368437354</v>
      </c>
      <c r="G61" s="26"/>
    </row>
    <row r="62" spans="1:7" ht="13.5" customHeight="1" thickBot="1">
      <c r="A62" s="207">
        <v>10</v>
      </c>
      <c r="B62" s="330" t="s">
        <v>41</v>
      </c>
      <c r="C62" s="179">
        <f t="shared" si="10"/>
        <v>21955</v>
      </c>
      <c r="D62" s="208">
        <f t="shared" si="11"/>
        <v>28100</v>
      </c>
      <c r="E62" s="209">
        <f t="shared" si="12"/>
        <v>117.15581643543223</v>
      </c>
      <c r="F62" s="210">
        <f t="shared" si="13"/>
        <v>78.13167259786476</v>
      </c>
      <c r="G62" s="211"/>
    </row>
    <row r="63" spans="1:7" ht="13.5" customHeight="1" thickTop="1">
      <c r="A63" s="180"/>
      <c r="B63" s="212" t="s">
        <v>107</v>
      </c>
      <c r="C63" s="213">
        <f>SUM(J43)</f>
        <v>734711</v>
      </c>
      <c r="D63" s="213">
        <f>SUM(Q13)</f>
        <v>815610</v>
      </c>
      <c r="E63" s="214">
        <f>SUM(C63/R26*100)</f>
        <v>110.27391708942456</v>
      </c>
      <c r="F63" s="215">
        <f t="shared" si="13"/>
        <v>90.08116624367038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3.25390625" style="0" customWidth="1"/>
    <col min="14" max="14" width="13.125" style="0" customWidth="1"/>
    <col min="15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96</v>
      </c>
      <c r="J1" t="s">
        <v>72</v>
      </c>
      <c r="R1" s="159"/>
    </row>
    <row r="2" spans="8:30" ht="13.5">
      <c r="H2" s="395" t="s">
        <v>218</v>
      </c>
      <c r="I2" s="128"/>
      <c r="J2" s="397" t="s">
        <v>196</v>
      </c>
      <c r="K2" s="5"/>
      <c r="L2" s="232" t="s">
        <v>203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8" t="s">
        <v>193</v>
      </c>
      <c r="I3" s="128"/>
      <c r="J3" s="238" t="s">
        <v>194</v>
      </c>
      <c r="K3" s="5"/>
      <c r="L3" s="394" t="s">
        <v>193</v>
      </c>
      <c r="M3" s="1"/>
      <c r="N3" s="139"/>
      <c r="O3" s="139"/>
      <c r="S3" s="31"/>
      <c r="T3" s="31"/>
      <c r="U3" s="31"/>
    </row>
    <row r="4" spans="8:21" ht="13.5">
      <c r="H4" s="138">
        <v>24165</v>
      </c>
      <c r="I4" s="128">
        <v>26</v>
      </c>
      <c r="J4" s="325" t="s">
        <v>43</v>
      </c>
      <c r="K4" s="183">
        <f>SUM(I4)</f>
        <v>26</v>
      </c>
      <c r="L4" s="338">
        <v>25981</v>
      </c>
      <c r="M4" s="61"/>
      <c r="N4" s="140"/>
      <c r="O4" s="140"/>
      <c r="S4" s="31"/>
      <c r="T4" s="31"/>
      <c r="U4" s="31"/>
    </row>
    <row r="5" spans="8:21" ht="13.5">
      <c r="H5" s="59">
        <v>17275</v>
      </c>
      <c r="I5" s="128">
        <v>33</v>
      </c>
      <c r="J5" s="325" t="s">
        <v>0</v>
      </c>
      <c r="K5" s="183">
        <f aca="true" t="shared" si="0" ref="K5:K13">SUM(I5)</f>
        <v>33</v>
      </c>
      <c r="L5" s="339">
        <v>12522</v>
      </c>
      <c r="M5" s="61"/>
      <c r="N5" s="140"/>
      <c r="O5" s="140"/>
      <c r="S5" s="31"/>
      <c r="T5" s="31"/>
      <c r="U5" s="31"/>
    </row>
    <row r="6" spans="8:21" ht="13.5">
      <c r="H6" s="137">
        <v>9654</v>
      </c>
      <c r="I6" s="128">
        <v>16</v>
      </c>
      <c r="J6" s="325" t="s">
        <v>3</v>
      </c>
      <c r="K6" s="183">
        <f t="shared" si="0"/>
        <v>16</v>
      </c>
      <c r="L6" s="339">
        <v>11982</v>
      </c>
      <c r="M6" s="61"/>
      <c r="N6" s="396"/>
      <c r="O6" s="140"/>
      <c r="S6" s="31"/>
      <c r="T6" s="31"/>
      <c r="U6" s="31"/>
    </row>
    <row r="7" spans="8:21" ht="13.5">
      <c r="H7" s="59">
        <v>4331</v>
      </c>
      <c r="I7" s="128">
        <v>24</v>
      </c>
      <c r="J7" s="325" t="s">
        <v>41</v>
      </c>
      <c r="K7" s="183">
        <f t="shared" si="0"/>
        <v>24</v>
      </c>
      <c r="L7" s="339">
        <v>4193</v>
      </c>
      <c r="M7" s="61"/>
      <c r="N7" s="140"/>
      <c r="O7" s="140"/>
      <c r="S7" s="31"/>
      <c r="T7" s="31"/>
      <c r="U7" s="31"/>
    </row>
    <row r="8" spans="8:21" ht="13.5">
      <c r="H8" s="137">
        <v>4128</v>
      </c>
      <c r="I8" s="128">
        <v>38</v>
      </c>
      <c r="J8" s="325" t="s">
        <v>51</v>
      </c>
      <c r="K8" s="183">
        <f t="shared" si="0"/>
        <v>38</v>
      </c>
      <c r="L8" s="339">
        <v>4854</v>
      </c>
      <c r="M8" s="61"/>
      <c r="N8" s="140"/>
      <c r="O8" s="140"/>
      <c r="S8" s="31"/>
      <c r="T8" s="31"/>
      <c r="U8" s="31"/>
    </row>
    <row r="9" spans="8:21" ht="13.5">
      <c r="H9" s="137">
        <v>3134</v>
      </c>
      <c r="I9" s="128">
        <v>17</v>
      </c>
      <c r="J9" s="325" t="s">
        <v>34</v>
      </c>
      <c r="K9" s="183">
        <f t="shared" si="0"/>
        <v>17</v>
      </c>
      <c r="L9" s="339">
        <v>5241</v>
      </c>
      <c r="M9" s="61"/>
      <c r="N9" s="140"/>
      <c r="O9" s="140"/>
      <c r="S9" s="31"/>
      <c r="T9" s="31"/>
      <c r="U9" s="31"/>
    </row>
    <row r="10" spans="8:21" ht="13.5">
      <c r="H10" s="137">
        <v>2311</v>
      </c>
      <c r="I10" s="226">
        <v>14</v>
      </c>
      <c r="J10" s="329" t="s">
        <v>32</v>
      </c>
      <c r="K10" s="183">
        <f t="shared" si="0"/>
        <v>14</v>
      </c>
      <c r="L10" s="339">
        <v>5300</v>
      </c>
      <c r="S10" s="31"/>
      <c r="T10" s="31"/>
      <c r="U10" s="31"/>
    </row>
    <row r="11" spans="8:21" ht="13.5">
      <c r="H11" s="58">
        <v>1530</v>
      </c>
      <c r="I11" s="432">
        <v>40</v>
      </c>
      <c r="J11" s="326" t="s">
        <v>2</v>
      </c>
      <c r="K11" s="183">
        <f t="shared" si="0"/>
        <v>40</v>
      </c>
      <c r="L11" s="339">
        <v>1750</v>
      </c>
      <c r="M11" s="61"/>
      <c r="N11" s="140"/>
      <c r="O11" s="140"/>
      <c r="S11" s="31"/>
      <c r="T11" s="31"/>
      <c r="U11" s="31"/>
    </row>
    <row r="12" spans="8:21" ht="13.5">
      <c r="H12" s="351">
        <v>996</v>
      </c>
      <c r="I12" s="226">
        <v>34</v>
      </c>
      <c r="J12" s="329" t="s">
        <v>1</v>
      </c>
      <c r="K12" s="183">
        <f t="shared" si="0"/>
        <v>34</v>
      </c>
      <c r="L12" s="339">
        <v>1276</v>
      </c>
      <c r="M12" s="61"/>
      <c r="N12" s="140"/>
      <c r="O12" s="140"/>
      <c r="S12" s="31"/>
      <c r="T12" s="31"/>
      <c r="U12" s="31"/>
    </row>
    <row r="13" spans="8:21" ht="14.25" thickBot="1">
      <c r="H13" s="431">
        <v>757</v>
      </c>
      <c r="I13" s="220">
        <v>36</v>
      </c>
      <c r="J13" s="330" t="s">
        <v>5</v>
      </c>
      <c r="K13" s="183">
        <f t="shared" si="0"/>
        <v>36</v>
      </c>
      <c r="L13" s="339">
        <v>1019</v>
      </c>
      <c r="M13" s="61"/>
      <c r="N13" s="140"/>
      <c r="O13" s="140"/>
      <c r="S13" s="31"/>
      <c r="T13" s="31"/>
      <c r="U13" s="31"/>
    </row>
    <row r="14" spans="8:21" ht="14.25" thickTop="1">
      <c r="H14" s="417">
        <v>688</v>
      </c>
      <c r="I14" s="190">
        <v>25</v>
      </c>
      <c r="J14" s="375" t="s">
        <v>42</v>
      </c>
      <c r="K14" s="162" t="s">
        <v>9</v>
      </c>
      <c r="L14" s="340">
        <v>79814</v>
      </c>
      <c r="S14" s="31"/>
      <c r="T14" s="31"/>
      <c r="U14" s="31"/>
    </row>
    <row r="15" spans="8:21" ht="13.5">
      <c r="H15" s="59">
        <v>670</v>
      </c>
      <c r="I15" s="128">
        <v>37</v>
      </c>
      <c r="J15" s="325" t="s">
        <v>50</v>
      </c>
      <c r="K15" s="68"/>
      <c r="L15" s="1" t="s">
        <v>88</v>
      </c>
      <c r="M15" s="333" t="s">
        <v>175</v>
      </c>
      <c r="N15" s="57" t="s">
        <v>111</v>
      </c>
      <c r="S15" s="31"/>
      <c r="T15" s="31"/>
      <c r="U15" s="31"/>
    </row>
    <row r="16" spans="8:21" ht="13.5">
      <c r="H16" s="417">
        <v>319</v>
      </c>
      <c r="I16" s="128">
        <v>18</v>
      </c>
      <c r="J16" s="325" t="s">
        <v>35</v>
      </c>
      <c r="K16" s="183">
        <f>SUM(I4)</f>
        <v>26</v>
      </c>
      <c r="L16" s="325" t="s">
        <v>43</v>
      </c>
      <c r="M16" s="357">
        <v>22056</v>
      </c>
      <c r="N16" s="138">
        <f>SUM(H4)</f>
        <v>24165</v>
      </c>
      <c r="O16" s="61"/>
      <c r="P16" s="21"/>
      <c r="S16" s="31"/>
      <c r="T16" s="31"/>
      <c r="U16" s="31"/>
    </row>
    <row r="17" spans="8:21" ht="13.5">
      <c r="H17" s="137">
        <v>266</v>
      </c>
      <c r="I17" s="128">
        <v>9</v>
      </c>
      <c r="J17" s="325" t="s">
        <v>28</v>
      </c>
      <c r="K17" s="183">
        <f aca="true" t="shared" si="1" ref="K17:K25">SUM(I5)</f>
        <v>33</v>
      </c>
      <c r="L17" s="325" t="s">
        <v>0</v>
      </c>
      <c r="M17" s="358">
        <v>27236</v>
      </c>
      <c r="N17" s="138">
        <f aca="true" t="shared" si="2" ref="N17:N25">SUM(H5)</f>
        <v>17275</v>
      </c>
      <c r="O17" s="61"/>
      <c r="P17" s="21"/>
      <c r="S17" s="31"/>
      <c r="T17" s="31"/>
      <c r="U17" s="31"/>
    </row>
    <row r="18" spans="8:21" ht="13.5">
      <c r="H18" s="60">
        <v>265</v>
      </c>
      <c r="I18" s="128">
        <v>19</v>
      </c>
      <c r="J18" s="325" t="s">
        <v>36</v>
      </c>
      <c r="K18" s="183">
        <f t="shared" si="1"/>
        <v>16</v>
      </c>
      <c r="L18" s="325" t="s">
        <v>3</v>
      </c>
      <c r="M18" s="358">
        <v>11780</v>
      </c>
      <c r="N18" s="138">
        <f t="shared" si="2"/>
        <v>9654</v>
      </c>
      <c r="O18" s="61"/>
      <c r="P18" s="21"/>
      <c r="S18" s="31"/>
      <c r="T18" s="31"/>
      <c r="U18" s="31"/>
    </row>
    <row r="19" spans="8:21" ht="13.5">
      <c r="H19" s="58">
        <v>151</v>
      </c>
      <c r="I19" s="128">
        <v>15</v>
      </c>
      <c r="J19" s="325" t="s">
        <v>33</v>
      </c>
      <c r="K19" s="183">
        <f t="shared" si="1"/>
        <v>24</v>
      </c>
      <c r="L19" s="325" t="s">
        <v>41</v>
      </c>
      <c r="M19" s="358">
        <v>3580</v>
      </c>
      <c r="N19" s="138">
        <f t="shared" si="2"/>
        <v>4331</v>
      </c>
      <c r="O19" s="61"/>
      <c r="P19" s="21"/>
      <c r="S19" s="31"/>
      <c r="T19" s="31"/>
      <c r="U19" s="31"/>
    </row>
    <row r="20" spans="8:21" ht="14.25" thickBot="1">
      <c r="H20" s="417">
        <v>141</v>
      </c>
      <c r="I20" s="128">
        <v>23</v>
      </c>
      <c r="J20" s="325" t="s">
        <v>40</v>
      </c>
      <c r="K20" s="183">
        <f t="shared" si="1"/>
        <v>38</v>
      </c>
      <c r="L20" s="325" t="s">
        <v>51</v>
      </c>
      <c r="M20" s="358">
        <v>3480</v>
      </c>
      <c r="N20" s="138">
        <f t="shared" si="2"/>
        <v>4128</v>
      </c>
      <c r="O20" s="61"/>
      <c r="P20" s="21"/>
      <c r="S20" s="31"/>
      <c r="T20" s="31"/>
      <c r="U20" s="31"/>
    </row>
    <row r="21" spans="1:21" ht="13.5">
      <c r="A21" s="82" t="s">
        <v>59</v>
      </c>
      <c r="B21" s="83" t="s">
        <v>76</v>
      </c>
      <c r="C21" s="83" t="s">
        <v>218</v>
      </c>
      <c r="D21" s="83" t="s">
        <v>203</v>
      </c>
      <c r="E21" s="83" t="s">
        <v>74</v>
      </c>
      <c r="F21" s="83" t="s">
        <v>73</v>
      </c>
      <c r="G21" s="83" t="s">
        <v>75</v>
      </c>
      <c r="H21" s="137">
        <v>130</v>
      </c>
      <c r="I21" s="128">
        <v>2</v>
      </c>
      <c r="J21" s="325" t="s">
        <v>6</v>
      </c>
      <c r="K21" s="183">
        <f t="shared" si="1"/>
        <v>17</v>
      </c>
      <c r="L21" s="325" t="s">
        <v>34</v>
      </c>
      <c r="M21" s="358">
        <v>2850</v>
      </c>
      <c r="N21" s="138">
        <f t="shared" si="2"/>
        <v>3134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43</v>
      </c>
      <c r="C22" s="58">
        <f aca="true" t="shared" si="3" ref="C22:C31">SUM(H4)</f>
        <v>24165</v>
      </c>
      <c r="D22" s="138">
        <f>SUM(L4)</f>
        <v>25981</v>
      </c>
      <c r="E22" s="73">
        <f aca="true" t="shared" si="4" ref="E22:E32">SUM(N16/M16*100)</f>
        <v>109.5620239390642</v>
      </c>
      <c r="F22" s="79">
        <f>SUM(C22/D22*100)</f>
        <v>93.01027674069512</v>
      </c>
      <c r="G22" s="5"/>
      <c r="H22" s="141">
        <v>75</v>
      </c>
      <c r="I22" s="128">
        <v>1</v>
      </c>
      <c r="J22" s="325" t="s">
        <v>4</v>
      </c>
      <c r="K22" s="183">
        <f t="shared" si="1"/>
        <v>14</v>
      </c>
      <c r="L22" s="329" t="s">
        <v>32</v>
      </c>
      <c r="M22" s="358">
        <v>3528</v>
      </c>
      <c r="N22" s="138">
        <f t="shared" si="2"/>
        <v>2311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0</v>
      </c>
      <c r="C23" s="58">
        <f t="shared" si="3"/>
        <v>17275</v>
      </c>
      <c r="D23" s="138">
        <f aca="true" t="shared" si="5" ref="D23:D31">SUM(L5)</f>
        <v>12522</v>
      </c>
      <c r="E23" s="73">
        <f t="shared" si="4"/>
        <v>63.427081803495376</v>
      </c>
      <c r="F23" s="79">
        <f aca="true" t="shared" si="6" ref="F23:F32">SUM(C23/D23*100)</f>
        <v>137.95719533620826</v>
      </c>
      <c r="G23" s="5"/>
      <c r="H23" s="203">
        <v>63</v>
      </c>
      <c r="I23" s="128">
        <v>22</v>
      </c>
      <c r="J23" s="325" t="s">
        <v>39</v>
      </c>
      <c r="K23" s="183">
        <f t="shared" si="1"/>
        <v>40</v>
      </c>
      <c r="L23" s="326" t="s">
        <v>2</v>
      </c>
      <c r="M23" s="358">
        <v>498</v>
      </c>
      <c r="N23" s="138">
        <f t="shared" si="2"/>
        <v>1530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3</v>
      </c>
      <c r="C24" s="58">
        <f t="shared" si="3"/>
        <v>9654</v>
      </c>
      <c r="D24" s="138">
        <f t="shared" si="5"/>
        <v>11982</v>
      </c>
      <c r="E24" s="73">
        <f t="shared" si="4"/>
        <v>81.95246179966044</v>
      </c>
      <c r="F24" s="79">
        <f t="shared" si="6"/>
        <v>80.57085628442664</v>
      </c>
      <c r="G24" s="5"/>
      <c r="H24" s="203">
        <v>53</v>
      </c>
      <c r="I24" s="128">
        <v>7</v>
      </c>
      <c r="J24" s="325" t="s">
        <v>26</v>
      </c>
      <c r="K24" s="183">
        <f t="shared" si="1"/>
        <v>34</v>
      </c>
      <c r="L24" s="329" t="s">
        <v>1</v>
      </c>
      <c r="M24" s="358">
        <v>1021</v>
      </c>
      <c r="N24" s="138">
        <f t="shared" si="2"/>
        <v>996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41</v>
      </c>
      <c r="C25" s="58">
        <f t="shared" si="3"/>
        <v>4331</v>
      </c>
      <c r="D25" s="138">
        <f t="shared" si="5"/>
        <v>4193</v>
      </c>
      <c r="E25" s="73">
        <f t="shared" si="4"/>
        <v>120.97765363128492</v>
      </c>
      <c r="F25" s="79">
        <f t="shared" si="6"/>
        <v>103.29119961841164</v>
      </c>
      <c r="G25" s="5"/>
      <c r="H25" s="433">
        <v>38</v>
      </c>
      <c r="I25" s="128">
        <v>21</v>
      </c>
      <c r="J25" s="325" t="s">
        <v>38</v>
      </c>
      <c r="K25" s="183">
        <f t="shared" si="1"/>
        <v>36</v>
      </c>
      <c r="L25" s="330" t="s">
        <v>5</v>
      </c>
      <c r="M25" s="359">
        <v>715</v>
      </c>
      <c r="N25" s="351">
        <f t="shared" si="2"/>
        <v>757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51</v>
      </c>
      <c r="C26" s="58">
        <f t="shared" si="3"/>
        <v>4128</v>
      </c>
      <c r="D26" s="138">
        <f t="shared" si="5"/>
        <v>4854</v>
      </c>
      <c r="E26" s="73">
        <f t="shared" si="4"/>
        <v>118.62068965517241</v>
      </c>
      <c r="F26" s="79">
        <f t="shared" si="6"/>
        <v>85.04326328800988</v>
      </c>
      <c r="G26" s="16"/>
      <c r="H26" s="427">
        <v>16</v>
      </c>
      <c r="I26" s="128">
        <v>4</v>
      </c>
      <c r="J26" s="325" t="s">
        <v>23</v>
      </c>
      <c r="K26" s="182"/>
      <c r="L26" s="5" t="s">
        <v>94</v>
      </c>
      <c r="M26" s="413">
        <v>79475</v>
      </c>
      <c r="N26" s="414">
        <f>SUM(H44)</f>
        <v>71176</v>
      </c>
      <c r="S26" s="31"/>
      <c r="T26" s="31"/>
      <c r="U26" s="31"/>
    </row>
    <row r="27" spans="1:21" ht="13.5">
      <c r="A27" s="85">
        <v>6</v>
      </c>
      <c r="B27" s="325" t="s">
        <v>34</v>
      </c>
      <c r="C27" s="58">
        <f t="shared" si="3"/>
        <v>3134</v>
      </c>
      <c r="D27" s="138">
        <f t="shared" si="5"/>
        <v>5241</v>
      </c>
      <c r="E27" s="73">
        <f t="shared" si="4"/>
        <v>109.96491228070175</v>
      </c>
      <c r="F27" s="79">
        <f t="shared" si="6"/>
        <v>59.79774852127456</v>
      </c>
      <c r="G27" s="5"/>
      <c r="H27" s="141">
        <v>11</v>
      </c>
      <c r="I27" s="128">
        <v>6</v>
      </c>
      <c r="J27" s="325" t="s">
        <v>25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32</v>
      </c>
      <c r="C28" s="58">
        <f t="shared" si="3"/>
        <v>2311</v>
      </c>
      <c r="D28" s="138">
        <f t="shared" si="5"/>
        <v>5300</v>
      </c>
      <c r="E28" s="73">
        <f t="shared" si="4"/>
        <v>65.50453514739229</v>
      </c>
      <c r="F28" s="79">
        <f t="shared" si="6"/>
        <v>43.60377358490566</v>
      </c>
      <c r="G28" s="5"/>
      <c r="H28" s="427">
        <v>8</v>
      </c>
      <c r="I28" s="128">
        <v>12</v>
      </c>
      <c r="J28" s="325" t="s">
        <v>31</v>
      </c>
      <c r="S28" s="31"/>
      <c r="T28" s="31"/>
      <c r="U28" s="31"/>
    </row>
    <row r="29" spans="1:21" ht="13.5">
      <c r="A29" s="85">
        <v>8</v>
      </c>
      <c r="B29" s="326" t="s">
        <v>2</v>
      </c>
      <c r="C29" s="58">
        <f t="shared" si="3"/>
        <v>1530</v>
      </c>
      <c r="D29" s="138">
        <f t="shared" si="5"/>
        <v>1750</v>
      </c>
      <c r="E29" s="73">
        <f t="shared" si="4"/>
        <v>307.2289156626506</v>
      </c>
      <c r="F29" s="79">
        <f t="shared" si="6"/>
        <v>87.42857142857143</v>
      </c>
      <c r="G29" s="15"/>
      <c r="H29" s="438">
        <v>1</v>
      </c>
      <c r="I29" s="128">
        <v>31</v>
      </c>
      <c r="J29" s="325" t="s">
        <v>199</v>
      </c>
      <c r="L29" s="64"/>
      <c r="M29" s="31"/>
      <c r="S29" s="31"/>
      <c r="T29" s="31"/>
      <c r="U29" s="31"/>
    </row>
    <row r="30" spans="1:21" ht="13.5">
      <c r="A30" s="85">
        <v>9</v>
      </c>
      <c r="B30" s="329" t="s">
        <v>1</v>
      </c>
      <c r="C30" s="58">
        <f t="shared" si="3"/>
        <v>996</v>
      </c>
      <c r="D30" s="138">
        <f t="shared" si="5"/>
        <v>1276</v>
      </c>
      <c r="E30" s="73">
        <f t="shared" si="4"/>
        <v>97.55142017629774</v>
      </c>
      <c r="F30" s="79">
        <f t="shared" si="6"/>
        <v>78.0564263322884</v>
      </c>
      <c r="G30" s="16"/>
      <c r="H30" s="141">
        <v>0</v>
      </c>
      <c r="I30" s="128">
        <v>3</v>
      </c>
      <c r="J30" s="325" t="s">
        <v>22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0" t="s">
        <v>5</v>
      </c>
      <c r="C31" s="58">
        <f t="shared" si="3"/>
        <v>757</v>
      </c>
      <c r="D31" s="138">
        <f t="shared" si="5"/>
        <v>1019</v>
      </c>
      <c r="E31" s="73">
        <f t="shared" si="4"/>
        <v>105.87412587412588</v>
      </c>
      <c r="F31" s="80">
        <f t="shared" si="6"/>
        <v>74.28851815505398</v>
      </c>
      <c r="G31" s="142"/>
      <c r="H31" s="203">
        <v>0</v>
      </c>
      <c r="I31" s="128">
        <v>5</v>
      </c>
      <c r="J31" s="325" t="s">
        <v>24</v>
      </c>
      <c r="L31" s="64"/>
      <c r="M31" s="31"/>
      <c r="S31" s="31"/>
      <c r="T31" s="31"/>
      <c r="U31" s="31"/>
    </row>
    <row r="32" spans="1:21" ht="14.25" thickBot="1">
      <c r="A32" s="89"/>
      <c r="B32" s="90" t="s">
        <v>79</v>
      </c>
      <c r="C32" s="91">
        <f>SUM(H44)</f>
        <v>71176</v>
      </c>
      <c r="D32" s="91">
        <f>SUM(L14)</f>
        <v>79814</v>
      </c>
      <c r="E32" s="94">
        <f t="shared" si="4"/>
        <v>89.55772255426234</v>
      </c>
      <c r="F32" s="92">
        <f t="shared" si="6"/>
        <v>89.17733730924398</v>
      </c>
      <c r="G32" s="93"/>
      <c r="H32" s="437">
        <v>0</v>
      </c>
      <c r="I32" s="128">
        <v>8</v>
      </c>
      <c r="J32" s="325" t="s">
        <v>27</v>
      </c>
      <c r="L32" s="64"/>
      <c r="M32" s="31"/>
      <c r="S32" s="31"/>
      <c r="T32" s="31"/>
      <c r="U32" s="31"/>
    </row>
    <row r="33" spans="8:21" ht="13.5">
      <c r="H33" s="141">
        <v>0</v>
      </c>
      <c r="I33" s="128">
        <v>10</v>
      </c>
      <c r="J33" s="325" t="s">
        <v>29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60">
        <v>0</v>
      </c>
      <c r="I34" s="128">
        <v>11</v>
      </c>
      <c r="J34" s="325" t="s">
        <v>30</v>
      </c>
      <c r="L34" s="64"/>
      <c r="M34" s="31"/>
      <c r="S34" s="31"/>
      <c r="T34" s="31"/>
      <c r="U34" s="31"/>
    </row>
    <row r="35" spans="8:21" ht="13.5">
      <c r="H35" s="138">
        <v>0</v>
      </c>
      <c r="I35" s="128">
        <v>13</v>
      </c>
      <c r="J35" s="325" t="s">
        <v>7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59">
        <v>0</v>
      </c>
      <c r="I36" s="128">
        <v>20</v>
      </c>
      <c r="J36" s="325" t="s">
        <v>37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137">
        <v>0</v>
      </c>
      <c r="I37" s="128">
        <v>27</v>
      </c>
      <c r="J37" s="325" t="s">
        <v>44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59">
        <v>0</v>
      </c>
      <c r="I38" s="128">
        <v>28</v>
      </c>
      <c r="J38" s="325" t="s">
        <v>45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137">
        <v>0</v>
      </c>
      <c r="I39" s="128">
        <v>29</v>
      </c>
      <c r="J39" s="325" t="s">
        <v>182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137">
        <v>0</v>
      </c>
      <c r="I40" s="128">
        <v>30</v>
      </c>
      <c r="J40" s="325" t="s">
        <v>46</v>
      </c>
      <c r="L40" s="64"/>
      <c r="M40" s="31"/>
      <c r="S40" s="31"/>
      <c r="T40" s="31"/>
      <c r="U40" s="31"/>
    </row>
    <row r="41" spans="8:21" ht="13.5">
      <c r="H41" s="137">
        <v>0</v>
      </c>
      <c r="I41" s="128">
        <v>32</v>
      </c>
      <c r="J41" s="325" t="s">
        <v>48</v>
      </c>
      <c r="L41" s="64"/>
      <c r="M41" s="31"/>
      <c r="S41" s="31"/>
      <c r="T41" s="31"/>
      <c r="U41" s="31"/>
    </row>
    <row r="42" spans="8:21" ht="13.5">
      <c r="H42" s="59">
        <v>0</v>
      </c>
      <c r="I42" s="128">
        <v>35</v>
      </c>
      <c r="J42" s="325" t="s">
        <v>49</v>
      </c>
      <c r="L42" s="64"/>
      <c r="M42" s="31"/>
      <c r="S42" s="31"/>
      <c r="T42" s="31"/>
      <c r="U42" s="31"/>
    </row>
    <row r="43" spans="8:21" ht="13.5">
      <c r="H43" s="137">
        <v>0</v>
      </c>
      <c r="I43" s="128">
        <v>39</v>
      </c>
      <c r="J43" s="325" t="s">
        <v>52</v>
      </c>
      <c r="L43" s="64"/>
      <c r="M43" s="31"/>
      <c r="S43" s="39"/>
      <c r="T43" s="39"/>
      <c r="U43" s="39"/>
    </row>
    <row r="44" spans="8:13" ht="13.5">
      <c r="H44" s="185">
        <f>SUM(H4:H43)</f>
        <v>71176</v>
      </c>
      <c r="I44" s="128"/>
      <c r="J44" s="350" t="s">
        <v>189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8" t="s">
        <v>221</v>
      </c>
      <c r="I47" s="128"/>
      <c r="J47" s="382" t="s">
        <v>104</v>
      </c>
      <c r="K47" s="5"/>
      <c r="L47" s="380" t="s">
        <v>203</v>
      </c>
      <c r="S47" s="31"/>
      <c r="T47" s="31"/>
      <c r="U47" s="31"/>
      <c r="V47" s="31"/>
    </row>
    <row r="48" spans="8:22" ht="13.5">
      <c r="H48" s="399" t="s">
        <v>193</v>
      </c>
      <c r="I48" s="190"/>
      <c r="J48" s="381" t="s">
        <v>76</v>
      </c>
      <c r="K48" s="373"/>
      <c r="L48" s="383" t="s">
        <v>193</v>
      </c>
      <c r="S48" s="31"/>
      <c r="T48" s="31"/>
      <c r="U48" s="31"/>
      <c r="V48" s="31"/>
    </row>
    <row r="49" spans="8:22" ht="13.5">
      <c r="H49" s="138">
        <v>55444</v>
      </c>
      <c r="I49" s="128">
        <v>26</v>
      </c>
      <c r="J49" s="325" t="s">
        <v>43</v>
      </c>
      <c r="K49" s="5">
        <f>SUM(I49)</f>
        <v>26</v>
      </c>
      <c r="L49" s="341">
        <v>82010</v>
      </c>
      <c r="M49" s="1"/>
      <c r="N49" s="139"/>
      <c r="O49" s="139"/>
      <c r="S49" s="31"/>
      <c r="T49" s="31"/>
      <c r="U49" s="31"/>
      <c r="V49" s="31"/>
    </row>
    <row r="50" spans="8:22" ht="13.5">
      <c r="H50" s="58">
        <v>22848</v>
      </c>
      <c r="I50" s="128">
        <v>33</v>
      </c>
      <c r="J50" s="325" t="s">
        <v>0</v>
      </c>
      <c r="K50" s="5">
        <f aca="true" t="shared" si="7" ref="K50:K58">SUM(I50)</f>
        <v>33</v>
      </c>
      <c r="L50" s="341">
        <v>7741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9749</v>
      </c>
      <c r="I51" s="128">
        <v>13</v>
      </c>
      <c r="J51" s="325" t="s">
        <v>7</v>
      </c>
      <c r="K51" s="5">
        <f t="shared" si="7"/>
        <v>13</v>
      </c>
      <c r="L51" s="341">
        <v>16656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9434</v>
      </c>
      <c r="I52" s="128">
        <v>16</v>
      </c>
      <c r="J52" s="325" t="s">
        <v>3</v>
      </c>
      <c r="K52" s="5">
        <f t="shared" si="7"/>
        <v>16</v>
      </c>
      <c r="L52" s="341">
        <v>13813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59</v>
      </c>
      <c r="B53" s="83" t="s">
        <v>76</v>
      </c>
      <c r="C53" s="83" t="s">
        <v>218</v>
      </c>
      <c r="D53" s="83" t="s">
        <v>203</v>
      </c>
      <c r="E53" s="83" t="s">
        <v>74</v>
      </c>
      <c r="F53" s="83" t="s">
        <v>73</v>
      </c>
      <c r="G53" s="83" t="s">
        <v>75</v>
      </c>
      <c r="H53" s="59">
        <v>9111</v>
      </c>
      <c r="I53" s="128">
        <v>34</v>
      </c>
      <c r="J53" s="325" t="s">
        <v>1</v>
      </c>
      <c r="K53" s="5">
        <f t="shared" si="7"/>
        <v>34</v>
      </c>
      <c r="L53" s="341">
        <v>11262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43</v>
      </c>
      <c r="C54" s="58">
        <f aca="true" t="shared" si="8" ref="C54:C63">SUM(H49)</f>
        <v>55444</v>
      </c>
      <c r="D54" s="150">
        <f>SUM(L49)</f>
        <v>82010</v>
      </c>
      <c r="E54" s="73">
        <f aca="true" t="shared" si="9" ref="E54:E64">SUM(N63/M63*100)</f>
        <v>80.81508905926596</v>
      </c>
      <c r="F54" s="73">
        <f>SUM(C54/D54*100)</f>
        <v>67.60638946469942</v>
      </c>
      <c r="G54" s="5"/>
      <c r="H54" s="137">
        <v>5860</v>
      </c>
      <c r="I54" s="128">
        <v>25</v>
      </c>
      <c r="J54" s="325" t="s">
        <v>42</v>
      </c>
      <c r="K54" s="5">
        <f t="shared" si="7"/>
        <v>25</v>
      </c>
      <c r="L54" s="341">
        <v>7160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0</v>
      </c>
      <c r="C55" s="58">
        <f t="shared" si="8"/>
        <v>22848</v>
      </c>
      <c r="D55" s="150">
        <f aca="true" t="shared" si="10" ref="D55:D64">SUM(L50)</f>
        <v>7741</v>
      </c>
      <c r="E55" s="73">
        <f t="shared" si="9"/>
        <v>127.89968652037618</v>
      </c>
      <c r="F55" s="73">
        <f aca="true" t="shared" si="11" ref="F55:F64">SUM(C55/D55*100)</f>
        <v>295.155664642811</v>
      </c>
      <c r="G55" s="5"/>
      <c r="H55" s="137">
        <v>3220</v>
      </c>
      <c r="I55" s="128">
        <v>36</v>
      </c>
      <c r="J55" s="325" t="s">
        <v>5</v>
      </c>
      <c r="K55" s="5">
        <f t="shared" si="7"/>
        <v>36</v>
      </c>
      <c r="L55" s="341">
        <v>1912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7</v>
      </c>
      <c r="C56" s="58">
        <f t="shared" si="8"/>
        <v>9749</v>
      </c>
      <c r="D56" s="150">
        <f t="shared" si="10"/>
        <v>16656</v>
      </c>
      <c r="E56" s="73">
        <f t="shared" si="9"/>
        <v>119.86966678962251</v>
      </c>
      <c r="F56" s="73">
        <f t="shared" si="11"/>
        <v>58.53146013448607</v>
      </c>
      <c r="G56" s="5"/>
      <c r="H56" s="137">
        <v>2719</v>
      </c>
      <c r="I56" s="128">
        <v>40</v>
      </c>
      <c r="J56" s="325" t="s">
        <v>2</v>
      </c>
      <c r="K56" s="5">
        <f t="shared" si="7"/>
        <v>40</v>
      </c>
      <c r="L56" s="341">
        <v>4689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3</v>
      </c>
      <c r="C57" s="58">
        <f t="shared" si="8"/>
        <v>9434</v>
      </c>
      <c r="D57" s="150">
        <f t="shared" si="10"/>
        <v>13813</v>
      </c>
      <c r="E57" s="73">
        <f t="shared" si="9"/>
        <v>96.23584616953994</v>
      </c>
      <c r="F57" s="73">
        <f t="shared" si="11"/>
        <v>68.29798016361399</v>
      </c>
      <c r="G57" s="5"/>
      <c r="H57" s="203">
        <v>2287</v>
      </c>
      <c r="I57" s="128">
        <v>24</v>
      </c>
      <c r="J57" s="325" t="s">
        <v>41</v>
      </c>
      <c r="K57" s="5">
        <f t="shared" si="7"/>
        <v>24</v>
      </c>
      <c r="L57" s="341">
        <v>4264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1</v>
      </c>
      <c r="C58" s="58">
        <f t="shared" si="8"/>
        <v>9111</v>
      </c>
      <c r="D58" s="150">
        <f t="shared" si="10"/>
        <v>11262</v>
      </c>
      <c r="E58" s="73">
        <f t="shared" si="9"/>
        <v>82.54212719695597</v>
      </c>
      <c r="F58" s="73">
        <f t="shared" si="11"/>
        <v>80.90037293553543</v>
      </c>
      <c r="G58" s="16"/>
      <c r="H58" s="204">
        <v>1791</v>
      </c>
      <c r="I58" s="220">
        <v>21</v>
      </c>
      <c r="J58" s="330" t="s">
        <v>38</v>
      </c>
      <c r="K58" s="18">
        <f t="shared" si="7"/>
        <v>21</v>
      </c>
      <c r="L58" s="342">
        <v>739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42</v>
      </c>
      <c r="C59" s="58">
        <f t="shared" si="8"/>
        <v>5860</v>
      </c>
      <c r="D59" s="150">
        <f t="shared" si="10"/>
        <v>7160</v>
      </c>
      <c r="E59" s="73">
        <f t="shared" si="9"/>
        <v>143.06640625</v>
      </c>
      <c r="F59" s="73">
        <f t="shared" si="11"/>
        <v>81.84357541899442</v>
      </c>
      <c r="G59" s="5"/>
      <c r="H59" s="141">
        <v>1694</v>
      </c>
      <c r="I59" s="230">
        <v>12</v>
      </c>
      <c r="J59" s="375" t="s">
        <v>31</v>
      </c>
      <c r="K59" s="12" t="s">
        <v>98</v>
      </c>
      <c r="L59" s="343">
        <v>156676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5</v>
      </c>
      <c r="C60" s="58">
        <f t="shared" si="8"/>
        <v>3220</v>
      </c>
      <c r="D60" s="150">
        <f t="shared" si="10"/>
        <v>1912</v>
      </c>
      <c r="E60" s="73">
        <f t="shared" si="9"/>
        <v>158.23095823095824</v>
      </c>
      <c r="F60" s="73">
        <f t="shared" si="11"/>
        <v>168.4100418410042</v>
      </c>
      <c r="G60" s="5"/>
      <c r="H60" s="141">
        <v>1412</v>
      </c>
      <c r="I60" s="230">
        <v>15</v>
      </c>
      <c r="J60" s="325" t="s">
        <v>33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2</v>
      </c>
      <c r="C61" s="58">
        <f t="shared" si="8"/>
        <v>2719</v>
      </c>
      <c r="D61" s="150">
        <f t="shared" si="10"/>
        <v>4689</v>
      </c>
      <c r="E61" s="73">
        <f t="shared" si="9"/>
        <v>128.55791962174942</v>
      </c>
      <c r="F61" s="73">
        <f t="shared" si="11"/>
        <v>57.98677756451269</v>
      </c>
      <c r="G61" s="15"/>
      <c r="H61" s="141">
        <v>1408</v>
      </c>
      <c r="I61" s="230">
        <v>38</v>
      </c>
      <c r="J61" s="325" t="s">
        <v>51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41</v>
      </c>
      <c r="C62" s="58">
        <f t="shared" si="8"/>
        <v>2287</v>
      </c>
      <c r="D62" s="150">
        <f t="shared" si="10"/>
        <v>4264</v>
      </c>
      <c r="E62" s="73">
        <f t="shared" si="9"/>
        <v>107.47180451127821</v>
      </c>
      <c r="F62" s="436">
        <v>0</v>
      </c>
      <c r="G62" s="16"/>
      <c r="H62" s="203">
        <v>1220</v>
      </c>
      <c r="I62" s="374">
        <v>22</v>
      </c>
      <c r="J62" s="325" t="s">
        <v>39</v>
      </c>
      <c r="K62" s="68"/>
      <c r="L62" s="1" t="s">
        <v>89</v>
      </c>
      <c r="M62" s="143" t="s">
        <v>91</v>
      </c>
      <c r="N62" s="57" t="s">
        <v>111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38</v>
      </c>
      <c r="C63" s="58">
        <f t="shared" si="8"/>
        <v>1791</v>
      </c>
      <c r="D63" s="227">
        <f t="shared" si="10"/>
        <v>739</v>
      </c>
      <c r="E63" s="87">
        <f t="shared" si="9"/>
        <v>275.1152073732719</v>
      </c>
      <c r="F63" s="73">
        <f t="shared" si="11"/>
        <v>242.35453315290934</v>
      </c>
      <c r="G63" s="142"/>
      <c r="H63" s="141">
        <v>466</v>
      </c>
      <c r="I63" s="128">
        <v>3</v>
      </c>
      <c r="J63" s="325" t="s">
        <v>22</v>
      </c>
      <c r="K63" s="5">
        <f>SUM(K49)</f>
        <v>26</v>
      </c>
      <c r="L63" s="325" t="s">
        <v>43</v>
      </c>
      <c r="M63" s="355">
        <v>68606</v>
      </c>
      <c r="N63" s="138">
        <f>SUM(H49)</f>
        <v>55444</v>
      </c>
      <c r="O63" s="61"/>
      <c r="S63" s="31"/>
      <c r="T63" s="31"/>
      <c r="U63" s="31"/>
      <c r="V63" s="31"/>
    </row>
    <row r="64" spans="1:22" ht="14.25" thickBot="1">
      <c r="A64" s="89"/>
      <c r="B64" s="90" t="s">
        <v>79</v>
      </c>
      <c r="C64" s="154">
        <f>SUM(H89)</f>
        <v>130374</v>
      </c>
      <c r="D64" s="228">
        <f t="shared" si="10"/>
        <v>156676</v>
      </c>
      <c r="E64" s="87">
        <f t="shared" si="9"/>
        <v>97.65038086749406</v>
      </c>
      <c r="F64" s="94">
        <f t="shared" si="11"/>
        <v>83.2124894687125</v>
      </c>
      <c r="G64" s="93"/>
      <c r="H64" s="434">
        <v>313</v>
      </c>
      <c r="I64" s="128">
        <v>29</v>
      </c>
      <c r="J64" s="325" t="s">
        <v>182</v>
      </c>
      <c r="K64" s="5">
        <f aca="true" t="shared" si="12" ref="K64:K72">SUM(K50)</f>
        <v>33</v>
      </c>
      <c r="L64" s="325" t="s">
        <v>0</v>
      </c>
      <c r="M64" s="355">
        <v>17864</v>
      </c>
      <c r="N64" s="138">
        <f aca="true" t="shared" si="13" ref="N64:N72">SUM(H50)</f>
        <v>22848</v>
      </c>
      <c r="O64" s="61"/>
      <c r="S64" s="31"/>
      <c r="T64" s="31"/>
      <c r="U64" s="31"/>
      <c r="V64" s="31"/>
    </row>
    <row r="65" spans="8:22" ht="13.5">
      <c r="H65" s="138">
        <v>311</v>
      </c>
      <c r="I65" s="128">
        <v>1</v>
      </c>
      <c r="J65" s="325" t="s">
        <v>4</v>
      </c>
      <c r="K65" s="5">
        <f t="shared" si="12"/>
        <v>13</v>
      </c>
      <c r="L65" s="325" t="s">
        <v>7</v>
      </c>
      <c r="M65" s="355">
        <v>8133</v>
      </c>
      <c r="N65" s="138">
        <f t="shared" si="13"/>
        <v>9749</v>
      </c>
      <c r="O65" s="61"/>
      <c r="S65" s="31"/>
      <c r="T65" s="31"/>
      <c r="U65" s="31"/>
      <c r="V65" s="31"/>
    </row>
    <row r="66" spans="8:22" ht="13.5">
      <c r="H66" s="59">
        <v>271</v>
      </c>
      <c r="I66" s="128">
        <v>31</v>
      </c>
      <c r="J66" s="325" t="s">
        <v>183</v>
      </c>
      <c r="K66" s="5">
        <f t="shared" si="12"/>
        <v>16</v>
      </c>
      <c r="L66" s="325" t="s">
        <v>3</v>
      </c>
      <c r="M66" s="355">
        <v>9803</v>
      </c>
      <c r="N66" s="138">
        <f t="shared" si="13"/>
        <v>9434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59">
        <v>220</v>
      </c>
      <c r="I67" s="128">
        <v>28</v>
      </c>
      <c r="J67" s="325" t="s">
        <v>45</v>
      </c>
      <c r="K67" s="5">
        <f t="shared" si="12"/>
        <v>34</v>
      </c>
      <c r="L67" s="325" t="s">
        <v>1</v>
      </c>
      <c r="M67" s="355">
        <v>11038</v>
      </c>
      <c r="N67" s="138">
        <f t="shared" si="13"/>
        <v>9111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169</v>
      </c>
      <c r="I68" s="128">
        <v>23</v>
      </c>
      <c r="J68" s="325" t="s">
        <v>40</v>
      </c>
      <c r="K68" s="5">
        <f t="shared" si="12"/>
        <v>25</v>
      </c>
      <c r="L68" s="325" t="s">
        <v>42</v>
      </c>
      <c r="M68" s="355">
        <v>4096</v>
      </c>
      <c r="N68" s="138">
        <f t="shared" si="13"/>
        <v>5860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59">
        <v>162</v>
      </c>
      <c r="I69" s="128">
        <v>14</v>
      </c>
      <c r="J69" s="325" t="s">
        <v>32</v>
      </c>
      <c r="K69" s="5">
        <f t="shared" si="12"/>
        <v>36</v>
      </c>
      <c r="L69" s="325" t="s">
        <v>5</v>
      </c>
      <c r="M69" s="355">
        <v>2035</v>
      </c>
      <c r="N69" s="138">
        <f t="shared" si="13"/>
        <v>3220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145</v>
      </c>
      <c r="I70" s="128">
        <v>30</v>
      </c>
      <c r="J70" s="325" t="s">
        <v>46</v>
      </c>
      <c r="K70" s="5">
        <f t="shared" si="12"/>
        <v>40</v>
      </c>
      <c r="L70" s="325" t="s">
        <v>2</v>
      </c>
      <c r="M70" s="355">
        <v>2115</v>
      </c>
      <c r="N70" s="138">
        <f t="shared" si="13"/>
        <v>2719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57</v>
      </c>
      <c r="I71" s="128">
        <v>37</v>
      </c>
      <c r="J71" s="325" t="s">
        <v>50</v>
      </c>
      <c r="K71" s="5">
        <f t="shared" si="12"/>
        <v>24</v>
      </c>
      <c r="L71" s="325" t="s">
        <v>41</v>
      </c>
      <c r="M71" s="355">
        <v>2128</v>
      </c>
      <c r="N71" s="138">
        <f t="shared" si="13"/>
        <v>2287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44</v>
      </c>
      <c r="I72" s="128">
        <v>17</v>
      </c>
      <c r="J72" s="325" t="s">
        <v>34</v>
      </c>
      <c r="K72" s="5">
        <f t="shared" si="12"/>
        <v>21</v>
      </c>
      <c r="L72" s="330" t="s">
        <v>38</v>
      </c>
      <c r="M72" s="356">
        <v>651</v>
      </c>
      <c r="N72" s="351">
        <f t="shared" si="13"/>
        <v>1791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137">
        <v>18</v>
      </c>
      <c r="I73" s="128">
        <v>27</v>
      </c>
      <c r="J73" s="325" t="s">
        <v>44</v>
      </c>
      <c r="K73" s="58"/>
      <c r="L73" s="352" t="s">
        <v>164</v>
      </c>
      <c r="M73" s="354">
        <v>133511</v>
      </c>
      <c r="N73" s="353">
        <f>SUM(H89)</f>
        <v>130374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59">
        <v>1</v>
      </c>
      <c r="I74" s="128">
        <v>35</v>
      </c>
      <c r="J74" s="325" t="s">
        <v>49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59">
        <v>0</v>
      </c>
      <c r="I75" s="128">
        <v>2</v>
      </c>
      <c r="J75" s="325" t="s">
        <v>6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8">
        <v>4</v>
      </c>
      <c r="J76" s="325" t="s">
        <v>23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137">
        <v>0</v>
      </c>
      <c r="I77" s="128">
        <v>5</v>
      </c>
      <c r="J77" s="325" t="s">
        <v>24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58">
        <v>0</v>
      </c>
      <c r="I78" s="128">
        <v>6</v>
      </c>
      <c r="J78" s="325" t="s">
        <v>25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137">
        <v>0</v>
      </c>
      <c r="I79" s="128">
        <v>7</v>
      </c>
      <c r="J79" s="325" t="s">
        <v>26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1">
        <v>0</v>
      </c>
      <c r="I80" s="128">
        <v>8</v>
      </c>
      <c r="J80" s="325" t="s">
        <v>27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138">
        <v>0</v>
      </c>
      <c r="I81" s="128">
        <v>9</v>
      </c>
      <c r="J81" s="325" t="s">
        <v>28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8">
        <v>10</v>
      </c>
      <c r="J82" s="325" t="s">
        <v>29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137">
        <v>0</v>
      </c>
      <c r="I83" s="128">
        <v>11</v>
      </c>
      <c r="J83" s="325" t="s">
        <v>30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8">
        <v>18</v>
      </c>
      <c r="J84" s="325" t="s">
        <v>35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137">
        <v>0</v>
      </c>
      <c r="I85" s="128">
        <v>19</v>
      </c>
      <c r="J85" s="325" t="s">
        <v>36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59">
        <v>0</v>
      </c>
      <c r="I86" s="128">
        <v>20</v>
      </c>
      <c r="J86" s="325" t="s">
        <v>37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137">
        <v>0</v>
      </c>
      <c r="I87" s="128">
        <v>32</v>
      </c>
      <c r="J87" s="325" t="s">
        <v>48</v>
      </c>
      <c r="L87" s="64"/>
      <c r="M87" s="31"/>
      <c r="N87" s="31"/>
      <c r="O87" s="31"/>
      <c r="S87" s="39"/>
      <c r="T87" s="39"/>
    </row>
    <row r="88" spans="8:17" ht="13.5">
      <c r="H88" s="59">
        <v>0</v>
      </c>
      <c r="I88" s="128">
        <v>39</v>
      </c>
      <c r="J88" s="325" t="s">
        <v>52</v>
      </c>
      <c r="L88" s="64"/>
      <c r="M88" s="31"/>
      <c r="N88" s="31"/>
      <c r="O88" s="31"/>
      <c r="Q88" s="31"/>
    </row>
    <row r="89" spans="8:15" ht="13.5">
      <c r="H89" s="186">
        <f>SUM(H49:H88)</f>
        <v>130374</v>
      </c>
      <c r="I89" s="128"/>
      <c r="J89" s="5" t="s">
        <v>174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95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1" t="s">
        <v>221</v>
      </c>
      <c r="I2" s="128"/>
      <c r="J2" s="400" t="s">
        <v>197</v>
      </c>
      <c r="K2" s="5"/>
      <c r="L2" s="384" t="s">
        <v>203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79" t="s">
        <v>193</v>
      </c>
      <c r="I3" s="128"/>
      <c r="J3" s="238" t="s">
        <v>194</v>
      </c>
      <c r="K3" s="5"/>
      <c r="L3" s="57" t="s">
        <v>193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8">
        <v>26634</v>
      </c>
      <c r="I4" s="128">
        <v>31</v>
      </c>
      <c r="J4" s="42" t="s">
        <v>92</v>
      </c>
      <c r="K4" s="183">
        <f>SUM(I4)</f>
        <v>31</v>
      </c>
      <c r="L4" s="360">
        <v>27191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7">
        <v>25150</v>
      </c>
      <c r="I5" s="128">
        <v>33</v>
      </c>
      <c r="J5" s="42" t="s">
        <v>0</v>
      </c>
      <c r="K5" s="183">
        <f aca="true" t="shared" si="0" ref="K5:K13">SUM(I5)</f>
        <v>33</v>
      </c>
      <c r="L5" s="360">
        <v>43873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21416</v>
      </c>
      <c r="I6" s="128">
        <v>3</v>
      </c>
      <c r="J6" s="42" t="s">
        <v>22</v>
      </c>
      <c r="K6" s="183">
        <f t="shared" si="0"/>
        <v>3</v>
      </c>
      <c r="L6" s="360">
        <v>15461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59">
        <v>14927</v>
      </c>
      <c r="I7" s="128">
        <v>2</v>
      </c>
      <c r="J7" s="42" t="s">
        <v>6</v>
      </c>
      <c r="K7" s="183">
        <f t="shared" si="0"/>
        <v>2</v>
      </c>
      <c r="L7" s="360">
        <v>18310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14069</v>
      </c>
      <c r="I8" s="128">
        <v>13</v>
      </c>
      <c r="J8" s="42" t="s">
        <v>7</v>
      </c>
      <c r="K8" s="183">
        <f t="shared" si="0"/>
        <v>13</v>
      </c>
      <c r="L8" s="360">
        <v>14990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11415</v>
      </c>
      <c r="I9" s="128">
        <v>34</v>
      </c>
      <c r="J9" s="42" t="s">
        <v>1</v>
      </c>
      <c r="K9" s="183">
        <f t="shared" si="0"/>
        <v>34</v>
      </c>
      <c r="L9" s="360">
        <v>13927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10307</v>
      </c>
      <c r="I10" s="128">
        <v>40</v>
      </c>
      <c r="J10" s="42" t="s">
        <v>2</v>
      </c>
      <c r="K10" s="183">
        <f t="shared" si="0"/>
        <v>40</v>
      </c>
      <c r="L10" s="360">
        <v>10454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9135</v>
      </c>
      <c r="I11" s="128">
        <v>36</v>
      </c>
      <c r="J11" s="42" t="s">
        <v>5</v>
      </c>
      <c r="K11" s="183">
        <f t="shared" si="0"/>
        <v>36</v>
      </c>
      <c r="L11" s="360">
        <v>9228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8815</v>
      </c>
      <c r="I12" s="128">
        <v>26</v>
      </c>
      <c r="J12" s="42" t="s">
        <v>43</v>
      </c>
      <c r="K12" s="183">
        <f t="shared" si="0"/>
        <v>26</v>
      </c>
      <c r="L12" s="360">
        <v>6614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4">
        <v>8645</v>
      </c>
      <c r="I13" s="220">
        <v>16</v>
      </c>
      <c r="J13" s="78" t="s">
        <v>3</v>
      </c>
      <c r="K13" s="183">
        <f t="shared" si="0"/>
        <v>16</v>
      </c>
      <c r="L13" s="361">
        <v>11009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8550</v>
      </c>
      <c r="I14" s="190">
        <v>38</v>
      </c>
      <c r="J14" s="77" t="s">
        <v>51</v>
      </c>
      <c r="K14" s="162" t="s">
        <v>9</v>
      </c>
      <c r="L14" s="362">
        <v>217919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4973</v>
      </c>
      <c r="I15" s="128">
        <v>9</v>
      </c>
      <c r="J15" s="42" t="s">
        <v>28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3002</v>
      </c>
      <c r="I16" s="128">
        <v>17</v>
      </c>
      <c r="J16" s="42" t="s">
        <v>34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2920</v>
      </c>
      <c r="I17" s="128">
        <v>25</v>
      </c>
      <c r="J17" s="42" t="s">
        <v>42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1">
        <v>1866</v>
      </c>
      <c r="I18" s="128">
        <v>24</v>
      </c>
      <c r="J18" s="42" t="s">
        <v>41</v>
      </c>
      <c r="K18" s="1"/>
      <c r="L18" s="402" t="s">
        <v>197</v>
      </c>
      <c r="M18" t="s">
        <v>91</v>
      </c>
      <c r="N18" s="57" t="s">
        <v>111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1170</v>
      </c>
      <c r="I19" s="128">
        <v>39</v>
      </c>
      <c r="J19" s="42" t="s">
        <v>52</v>
      </c>
      <c r="K19" s="183">
        <f>SUM(I4)</f>
        <v>31</v>
      </c>
      <c r="L19" s="42" t="s">
        <v>92</v>
      </c>
      <c r="M19" s="338">
        <v>23540</v>
      </c>
      <c r="N19" s="138">
        <f>SUM(H4)</f>
        <v>26634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59</v>
      </c>
      <c r="B20" s="83" t="s">
        <v>76</v>
      </c>
      <c r="C20" s="83" t="s">
        <v>218</v>
      </c>
      <c r="D20" s="83" t="s">
        <v>203</v>
      </c>
      <c r="E20" s="83" t="s">
        <v>74</v>
      </c>
      <c r="F20" s="83" t="s">
        <v>73</v>
      </c>
      <c r="G20" s="84" t="s">
        <v>75</v>
      </c>
      <c r="H20" s="137">
        <v>971</v>
      </c>
      <c r="I20" s="128">
        <v>14</v>
      </c>
      <c r="J20" s="42" t="s">
        <v>32</v>
      </c>
      <c r="K20" s="183">
        <f aca="true" t="shared" si="1" ref="K20:K28">SUM(I5)</f>
        <v>33</v>
      </c>
      <c r="L20" s="42" t="s">
        <v>0</v>
      </c>
      <c r="M20" s="339">
        <v>19363</v>
      </c>
      <c r="N20" s="138">
        <f aca="true" t="shared" si="2" ref="N20:N28">SUM(H5)</f>
        <v>25150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92</v>
      </c>
      <c r="C21" s="439">
        <f>SUM(H4)</f>
        <v>26634</v>
      </c>
      <c r="D21" s="9">
        <f>SUM(L4)</f>
        <v>27191</v>
      </c>
      <c r="E21" s="73">
        <f aca="true" t="shared" si="3" ref="E21:E30">SUM(N19/M19*100)</f>
        <v>113.14358538657605</v>
      </c>
      <c r="F21" s="73">
        <f aca="true" t="shared" si="4" ref="F21:F31">SUM(C21/D21*100)</f>
        <v>97.95152807914384</v>
      </c>
      <c r="G21" s="86"/>
      <c r="H21" s="137">
        <v>842</v>
      </c>
      <c r="I21" s="128">
        <v>11</v>
      </c>
      <c r="J21" s="42" t="s">
        <v>30</v>
      </c>
      <c r="K21" s="183">
        <f t="shared" si="1"/>
        <v>3</v>
      </c>
      <c r="L21" s="42" t="s">
        <v>22</v>
      </c>
      <c r="M21" s="339">
        <v>25476</v>
      </c>
      <c r="N21" s="138">
        <f t="shared" si="2"/>
        <v>21416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0</v>
      </c>
      <c r="C22" s="439">
        <f aca="true" t="shared" si="5" ref="C22:C30">SUM(H5)</f>
        <v>25150</v>
      </c>
      <c r="D22" s="9">
        <f aca="true" t="shared" si="6" ref="D22:D30">SUM(L5)</f>
        <v>43873</v>
      </c>
      <c r="E22" s="73">
        <f t="shared" si="3"/>
        <v>129.88689769147342</v>
      </c>
      <c r="F22" s="73">
        <f t="shared" si="4"/>
        <v>57.324550406856154</v>
      </c>
      <c r="G22" s="86"/>
      <c r="H22" s="59">
        <v>722</v>
      </c>
      <c r="I22" s="128">
        <v>10</v>
      </c>
      <c r="J22" s="42" t="s">
        <v>29</v>
      </c>
      <c r="K22" s="183">
        <f t="shared" si="1"/>
        <v>2</v>
      </c>
      <c r="L22" s="42" t="s">
        <v>6</v>
      </c>
      <c r="M22" s="339">
        <v>10309</v>
      </c>
      <c r="N22" s="138">
        <f t="shared" si="2"/>
        <v>14927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22</v>
      </c>
      <c r="C23" s="439">
        <f t="shared" si="5"/>
        <v>21416</v>
      </c>
      <c r="D23" s="9">
        <f t="shared" si="6"/>
        <v>15461</v>
      </c>
      <c r="E23" s="73">
        <f t="shared" si="3"/>
        <v>84.06343224996074</v>
      </c>
      <c r="F23" s="73">
        <f t="shared" si="4"/>
        <v>138.51626673565747</v>
      </c>
      <c r="G23" s="86"/>
      <c r="H23" s="137">
        <v>703</v>
      </c>
      <c r="I23" s="128">
        <v>4</v>
      </c>
      <c r="J23" s="42" t="s">
        <v>23</v>
      </c>
      <c r="K23" s="183">
        <f t="shared" si="1"/>
        <v>13</v>
      </c>
      <c r="L23" s="42" t="s">
        <v>7</v>
      </c>
      <c r="M23" s="339">
        <v>7762</v>
      </c>
      <c r="N23" s="138">
        <f t="shared" si="2"/>
        <v>14069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6</v>
      </c>
      <c r="C24" s="439">
        <f t="shared" si="5"/>
        <v>14927</v>
      </c>
      <c r="D24" s="9">
        <f t="shared" si="6"/>
        <v>18310</v>
      </c>
      <c r="E24" s="73">
        <f t="shared" si="3"/>
        <v>144.79580948685614</v>
      </c>
      <c r="F24" s="73">
        <f t="shared" si="4"/>
        <v>81.52375750955761</v>
      </c>
      <c r="G24" s="86"/>
      <c r="H24" s="137">
        <v>260</v>
      </c>
      <c r="I24" s="128">
        <v>19</v>
      </c>
      <c r="J24" s="42" t="s">
        <v>36</v>
      </c>
      <c r="K24" s="183">
        <f t="shared" si="1"/>
        <v>34</v>
      </c>
      <c r="L24" s="42" t="s">
        <v>1</v>
      </c>
      <c r="M24" s="339">
        <v>10995</v>
      </c>
      <c r="N24" s="138">
        <f t="shared" si="2"/>
        <v>11415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7</v>
      </c>
      <c r="C25" s="439">
        <f t="shared" si="5"/>
        <v>14069</v>
      </c>
      <c r="D25" s="9">
        <f t="shared" si="6"/>
        <v>14990</v>
      </c>
      <c r="E25" s="73">
        <f t="shared" si="3"/>
        <v>181.25483122906468</v>
      </c>
      <c r="F25" s="73">
        <f t="shared" si="4"/>
        <v>93.85590393595731</v>
      </c>
      <c r="G25" s="96"/>
      <c r="H25" s="137">
        <v>169</v>
      </c>
      <c r="I25" s="128">
        <v>32</v>
      </c>
      <c r="J25" s="42" t="s">
        <v>48</v>
      </c>
      <c r="K25" s="183">
        <f t="shared" si="1"/>
        <v>40</v>
      </c>
      <c r="L25" s="42" t="s">
        <v>2</v>
      </c>
      <c r="M25" s="339">
        <v>10207</v>
      </c>
      <c r="N25" s="138">
        <f t="shared" si="2"/>
        <v>10307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1</v>
      </c>
      <c r="C26" s="439">
        <f t="shared" si="5"/>
        <v>11415</v>
      </c>
      <c r="D26" s="9">
        <f t="shared" si="6"/>
        <v>13927</v>
      </c>
      <c r="E26" s="73">
        <f t="shared" si="3"/>
        <v>103.81991814461118</v>
      </c>
      <c r="F26" s="73">
        <f t="shared" si="4"/>
        <v>81.96309327206146</v>
      </c>
      <c r="G26" s="86"/>
      <c r="H26" s="59">
        <v>92</v>
      </c>
      <c r="I26" s="128">
        <v>12</v>
      </c>
      <c r="J26" s="42" t="s">
        <v>31</v>
      </c>
      <c r="K26" s="183">
        <f t="shared" si="1"/>
        <v>36</v>
      </c>
      <c r="L26" s="42" t="s">
        <v>5</v>
      </c>
      <c r="M26" s="339">
        <v>7524</v>
      </c>
      <c r="N26" s="138">
        <f t="shared" si="2"/>
        <v>9135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2</v>
      </c>
      <c r="C27" s="439">
        <f t="shared" si="5"/>
        <v>10307</v>
      </c>
      <c r="D27" s="9">
        <f t="shared" si="6"/>
        <v>10454</v>
      </c>
      <c r="E27" s="73">
        <f t="shared" si="3"/>
        <v>100.97971980013716</v>
      </c>
      <c r="F27" s="73">
        <f t="shared" si="4"/>
        <v>98.59383967859192</v>
      </c>
      <c r="G27" s="86"/>
      <c r="H27" s="59">
        <v>68</v>
      </c>
      <c r="I27" s="128">
        <v>18</v>
      </c>
      <c r="J27" s="42" t="s">
        <v>35</v>
      </c>
      <c r="K27" s="183">
        <f t="shared" si="1"/>
        <v>26</v>
      </c>
      <c r="L27" s="42" t="s">
        <v>43</v>
      </c>
      <c r="M27" s="339">
        <v>8960</v>
      </c>
      <c r="N27" s="138">
        <f t="shared" si="2"/>
        <v>8815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5</v>
      </c>
      <c r="C28" s="439">
        <f t="shared" si="5"/>
        <v>9135</v>
      </c>
      <c r="D28" s="9">
        <f t="shared" si="6"/>
        <v>9228</v>
      </c>
      <c r="E28" s="73">
        <f t="shared" si="3"/>
        <v>121.41148325358853</v>
      </c>
      <c r="F28" s="73">
        <f t="shared" si="4"/>
        <v>98.99219765929779</v>
      </c>
      <c r="G28" s="97"/>
      <c r="H28" s="137">
        <v>68</v>
      </c>
      <c r="I28" s="128">
        <v>21</v>
      </c>
      <c r="J28" s="42" t="s">
        <v>38</v>
      </c>
      <c r="K28" s="385">
        <f t="shared" si="1"/>
        <v>16</v>
      </c>
      <c r="L28" s="78" t="s">
        <v>3</v>
      </c>
      <c r="M28" s="386">
        <v>8911</v>
      </c>
      <c r="N28" s="351">
        <f t="shared" si="2"/>
        <v>8645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43</v>
      </c>
      <c r="C29" s="439">
        <f t="shared" si="5"/>
        <v>8815</v>
      </c>
      <c r="D29" s="9">
        <f t="shared" si="6"/>
        <v>6614</v>
      </c>
      <c r="E29" s="73">
        <f t="shared" si="3"/>
        <v>98.38169642857143</v>
      </c>
      <c r="F29" s="73">
        <f t="shared" si="4"/>
        <v>133.27789537345026</v>
      </c>
      <c r="G29" s="96"/>
      <c r="H29" s="137">
        <v>65</v>
      </c>
      <c r="I29" s="128">
        <v>1</v>
      </c>
      <c r="J29" s="42" t="s">
        <v>4</v>
      </c>
      <c r="K29" s="180"/>
      <c r="L29" s="180" t="s">
        <v>90</v>
      </c>
      <c r="M29" s="387">
        <v>163164</v>
      </c>
      <c r="N29" s="366">
        <f>SUM(H44)</f>
        <v>177113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3</v>
      </c>
      <c r="C30" s="439">
        <f t="shared" si="5"/>
        <v>8645</v>
      </c>
      <c r="D30" s="9">
        <f t="shared" si="6"/>
        <v>11009</v>
      </c>
      <c r="E30" s="81">
        <f t="shared" si="3"/>
        <v>97.01492537313433</v>
      </c>
      <c r="F30" s="87">
        <f t="shared" si="4"/>
        <v>78.52666000545008</v>
      </c>
      <c r="G30" s="99"/>
      <c r="H30" s="137">
        <v>38</v>
      </c>
      <c r="I30" s="128">
        <v>20</v>
      </c>
      <c r="J30" s="112" t="s">
        <v>37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80</v>
      </c>
      <c r="C31" s="91">
        <f>SUM(H44)</f>
        <v>177113</v>
      </c>
      <c r="D31" s="91">
        <f>SUM(L14)</f>
        <v>217919</v>
      </c>
      <c r="E31" s="94">
        <f>SUM(N29/M29*100)</f>
        <v>108.54906719619524</v>
      </c>
      <c r="F31" s="87">
        <f t="shared" si="4"/>
        <v>81.27469380824985</v>
      </c>
      <c r="G31" s="95"/>
      <c r="H31" s="137">
        <v>35</v>
      </c>
      <c r="I31" s="128">
        <v>15</v>
      </c>
      <c r="J31" s="163" t="s">
        <v>33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29</v>
      </c>
      <c r="I32" s="128">
        <v>6</v>
      </c>
      <c r="J32" s="163" t="s">
        <v>25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24</v>
      </c>
      <c r="I33" s="128">
        <v>5</v>
      </c>
      <c r="J33" s="163" t="s">
        <v>24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17</v>
      </c>
      <c r="I34" s="128">
        <v>22</v>
      </c>
      <c r="J34" s="163" t="s">
        <v>39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13</v>
      </c>
      <c r="I35" s="128">
        <v>37</v>
      </c>
      <c r="J35" s="163" t="s">
        <v>50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2</v>
      </c>
      <c r="I36" s="128">
        <v>23</v>
      </c>
      <c r="J36" s="163" t="s">
        <v>40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7">
        <v>1</v>
      </c>
      <c r="I37" s="128">
        <v>35</v>
      </c>
      <c r="J37" s="163" t="s">
        <v>49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7</v>
      </c>
      <c r="J38" s="163" t="s">
        <v>26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8</v>
      </c>
      <c r="J39" s="163" t="s">
        <v>27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27</v>
      </c>
      <c r="J40" s="163" t="s">
        <v>44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28</v>
      </c>
      <c r="J41" s="163" t="s">
        <v>45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29</v>
      </c>
      <c r="J42" s="163" t="s">
        <v>77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30</v>
      </c>
      <c r="J43" s="77" t="s">
        <v>46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177113</v>
      </c>
      <c r="I44" s="128"/>
      <c r="J44" s="5" t="s">
        <v>71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3" t="s">
        <v>218</v>
      </c>
      <c r="I48" s="128"/>
      <c r="J48" s="404" t="s">
        <v>158</v>
      </c>
      <c r="K48" s="5"/>
      <c r="L48" s="380" t="s">
        <v>203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193</v>
      </c>
      <c r="I49" s="128"/>
      <c r="J49" s="238" t="s">
        <v>21</v>
      </c>
      <c r="K49" s="5"/>
      <c r="L49" s="146" t="s">
        <v>193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58">
        <v>51282</v>
      </c>
      <c r="I50" s="128">
        <v>16</v>
      </c>
      <c r="J50" s="42" t="s">
        <v>3</v>
      </c>
      <c r="K50" s="188">
        <f>SUM(I50)</f>
        <v>16</v>
      </c>
      <c r="L50" s="341">
        <v>57622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5129</v>
      </c>
      <c r="I51" s="128">
        <v>33</v>
      </c>
      <c r="J51" s="42" t="s">
        <v>0</v>
      </c>
      <c r="K51" s="188">
        <f aca="true" t="shared" si="7" ref="K51:K59">SUM(I51)</f>
        <v>33</v>
      </c>
      <c r="L51" s="341">
        <v>4681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9">
        <v>1394</v>
      </c>
      <c r="I52" s="128">
        <v>40</v>
      </c>
      <c r="J52" s="42" t="s">
        <v>2</v>
      </c>
      <c r="K52" s="188">
        <f t="shared" si="7"/>
        <v>40</v>
      </c>
      <c r="L52" s="341">
        <v>4173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59</v>
      </c>
      <c r="B53" s="83" t="s">
        <v>76</v>
      </c>
      <c r="C53" s="83" t="s">
        <v>218</v>
      </c>
      <c r="D53" s="83" t="s">
        <v>203</v>
      </c>
      <c r="E53" s="83" t="s">
        <v>74</v>
      </c>
      <c r="F53" s="83" t="s">
        <v>73</v>
      </c>
      <c r="G53" s="84" t="s">
        <v>75</v>
      </c>
      <c r="H53" s="59">
        <v>1065</v>
      </c>
      <c r="I53" s="128">
        <v>34</v>
      </c>
      <c r="J53" s="42" t="s">
        <v>1</v>
      </c>
      <c r="K53" s="188">
        <f t="shared" si="7"/>
        <v>34</v>
      </c>
      <c r="L53" s="341">
        <v>1182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51282</v>
      </c>
      <c r="D54" s="150">
        <f>SUM(L50)</f>
        <v>57622</v>
      </c>
      <c r="E54" s="73">
        <f aca="true" t="shared" si="8" ref="E54:E63">SUM(N67/M67*100)</f>
        <v>195.50895920701487</v>
      </c>
      <c r="F54" s="73">
        <f aca="true" t="shared" si="9" ref="F54:F61">SUM(C54/D54*100)</f>
        <v>88.99725799173926</v>
      </c>
      <c r="G54" s="86"/>
      <c r="H54" s="59">
        <v>1058</v>
      </c>
      <c r="I54" s="128">
        <v>36</v>
      </c>
      <c r="J54" s="42" t="s">
        <v>5</v>
      </c>
      <c r="K54" s="188">
        <f t="shared" si="7"/>
        <v>36</v>
      </c>
      <c r="L54" s="341">
        <v>1279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0</v>
      </c>
      <c r="C55" s="58">
        <f aca="true" t="shared" si="10" ref="C55:C63">SUM(H51)</f>
        <v>5129</v>
      </c>
      <c r="D55" s="150">
        <f aca="true" t="shared" si="11" ref="D55:D63">SUM(L51)</f>
        <v>4681</v>
      </c>
      <c r="E55" s="73">
        <f t="shared" si="8"/>
        <v>111.98689956331877</v>
      </c>
      <c r="F55" s="73">
        <f t="shared" si="9"/>
        <v>109.57060457167272</v>
      </c>
      <c r="G55" s="86"/>
      <c r="H55" s="59">
        <v>992</v>
      </c>
      <c r="I55" s="128">
        <v>26</v>
      </c>
      <c r="J55" s="42" t="s">
        <v>43</v>
      </c>
      <c r="K55" s="188">
        <f t="shared" si="7"/>
        <v>26</v>
      </c>
      <c r="L55" s="341">
        <v>4674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2</v>
      </c>
      <c r="C56" s="58">
        <f t="shared" si="10"/>
        <v>1394</v>
      </c>
      <c r="D56" s="150">
        <f t="shared" si="11"/>
        <v>4173</v>
      </c>
      <c r="E56" s="73">
        <f t="shared" si="8"/>
        <v>115.20661157024794</v>
      </c>
      <c r="F56" s="73">
        <f t="shared" si="9"/>
        <v>33.40522405942966</v>
      </c>
      <c r="G56" s="86"/>
      <c r="H56" s="59">
        <v>728</v>
      </c>
      <c r="I56" s="128">
        <v>25</v>
      </c>
      <c r="J56" s="42" t="s">
        <v>42</v>
      </c>
      <c r="K56" s="188">
        <f t="shared" si="7"/>
        <v>25</v>
      </c>
      <c r="L56" s="341">
        <v>894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1</v>
      </c>
      <c r="C57" s="58">
        <f t="shared" si="10"/>
        <v>1065</v>
      </c>
      <c r="D57" s="150">
        <f t="shared" si="11"/>
        <v>1182</v>
      </c>
      <c r="E57" s="73">
        <f t="shared" si="8"/>
        <v>127.39234449760765</v>
      </c>
      <c r="F57" s="73">
        <f t="shared" si="9"/>
        <v>90.1015228426396</v>
      </c>
      <c r="G57" s="86"/>
      <c r="H57" s="59">
        <v>496</v>
      </c>
      <c r="I57" s="128">
        <v>19</v>
      </c>
      <c r="J57" s="42" t="s">
        <v>36</v>
      </c>
      <c r="K57" s="188">
        <f t="shared" si="7"/>
        <v>19</v>
      </c>
      <c r="L57" s="341">
        <v>183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5</v>
      </c>
      <c r="C58" s="58">
        <f t="shared" si="10"/>
        <v>1058</v>
      </c>
      <c r="D58" s="150">
        <f t="shared" si="11"/>
        <v>1279</v>
      </c>
      <c r="E58" s="73">
        <f t="shared" si="8"/>
        <v>130.94059405940595</v>
      </c>
      <c r="F58" s="73">
        <f t="shared" si="9"/>
        <v>82.72087568412823</v>
      </c>
      <c r="G58" s="96"/>
      <c r="H58" s="137">
        <v>368</v>
      </c>
      <c r="I58" s="128">
        <v>24</v>
      </c>
      <c r="J58" s="42" t="s">
        <v>41</v>
      </c>
      <c r="K58" s="188">
        <f t="shared" si="7"/>
        <v>24</v>
      </c>
      <c r="L58" s="341">
        <v>411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43</v>
      </c>
      <c r="C59" s="58">
        <f t="shared" si="10"/>
        <v>992</v>
      </c>
      <c r="D59" s="150">
        <f t="shared" si="11"/>
        <v>4674</v>
      </c>
      <c r="E59" s="73">
        <f t="shared" si="8"/>
        <v>138.74125874125872</v>
      </c>
      <c r="F59" s="73">
        <f t="shared" si="9"/>
        <v>21.223791185280273</v>
      </c>
      <c r="G59" s="86"/>
      <c r="H59" s="221">
        <v>292</v>
      </c>
      <c r="I59" s="220">
        <v>31</v>
      </c>
      <c r="J59" s="78" t="s">
        <v>202</v>
      </c>
      <c r="K59" s="367">
        <f t="shared" si="7"/>
        <v>31</v>
      </c>
      <c r="L59" s="342">
        <v>474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728</v>
      </c>
      <c r="D60" s="150">
        <f t="shared" si="11"/>
        <v>894</v>
      </c>
      <c r="E60" s="73">
        <f t="shared" si="8"/>
        <v>140</v>
      </c>
      <c r="F60" s="73">
        <f t="shared" si="9"/>
        <v>81.4317673378076</v>
      </c>
      <c r="G60" s="86"/>
      <c r="H60" s="137">
        <v>185</v>
      </c>
      <c r="I60" s="190">
        <v>1</v>
      </c>
      <c r="J60" s="77" t="s">
        <v>4</v>
      </c>
      <c r="K60" s="368" t="s">
        <v>9</v>
      </c>
      <c r="L60" s="369">
        <v>77482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36</v>
      </c>
      <c r="C61" s="58">
        <f t="shared" si="10"/>
        <v>496</v>
      </c>
      <c r="D61" s="150">
        <f t="shared" si="11"/>
        <v>183</v>
      </c>
      <c r="E61" s="73">
        <f t="shared" si="8"/>
        <v>291.7647058823529</v>
      </c>
      <c r="F61" s="73">
        <f t="shared" si="9"/>
        <v>271.0382513661202</v>
      </c>
      <c r="G61" s="97"/>
      <c r="H61" s="59">
        <v>167</v>
      </c>
      <c r="I61" s="128">
        <v>14</v>
      </c>
      <c r="J61" s="42" t="s">
        <v>32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41</v>
      </c>
      <c r="C62" s="58">
        <f t="shared" si="10"/>
        <v>368</v>
      </c>
      <c r="D62" s="150">
        <f t="shared" si="11"/>
        <v>411</v>
      </c>
      <c r="E62" s="73">
        <f t="shared" si="8"/>
        <v>80.7017543859649</v>
      </c>
      <c r="F62" s="73">
        <f>SUM(C62/D62*100)</f>
        <v>89.53771289537713</v>
      </c>
      <c r="G62" s="96"/>
      <c r="H62" s="59">
        <v>145</v>
      </c>
      <c r="I62" s="128">
        <v>4</v>
      </c>
      <c r="J62" s="42" t="s">
        <v>23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202</v>
      </c>
      <c r="C63" s="58">
        <f t="shared" si="10"/>
        <v>292</v>
      </c>
      <c r="D63" s="150">
        <f t="shared" si="11"/>
        <v>474</v>
      </c>
      <c r="E63" s="81">
        <f t="shared" si="8"/>
        <v>71.39364303178483</v>
      </c>
      <c r="F63" s="81">
        <f>SUM(C63/D63*100)</f>
        <v>61.60337552742617</v>
      </c>
      <c r="G63" s="99"/>
      <c r="H63" s="59">
        <v>139</v>
      </c>
      <c r="I63" s="128">
        <v>13</v>
      </c>
      <c r="J63" s="42" t="s">
        <v>7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81</v>
      </c>
      <c r="C64" s="91">
        <f>SUM(H90)</f>
        <v>63686</v>
      </c>
      <c r="D64" s="91">
        <f>SUM(L60)</f>
        <v>77482</v>
      </c>
      <c r="E64" s="94">
        <f>SUM(N77/M77*100)</f>
        <v>173.59755765142015</v>
      </c>
      <c r="F64" s="94">
        <f>SUM(C64/D64*100)</f>
        <v>82.19457422369067</v>
      </c>
      <c r="G64" s="95"/>
      <c r="H64" s="60">
        <v>87</v>
      </c>
      <c r="I64" s="128">
        <v>15</v>
      </c>
      <c r="J64" s="42" t="s">
        <v>33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138">
        <v>47</v>
      </c>
      <c r="I65" s="128">
        <v>38</v>
      </c>
      <c r="J65" s="42" t="s">
        <v>51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43</v>
      </c>
      <c r="I66" s="128">
        <v>17</v>
      </c>
      <c r="J66" s="42" t="s">
        <v>34</v>
      </c>
      <c r="K66" s="1"/>
      <c r="L66" s="405" t="s">
        <v>158</v>
      </c>
      <c r="M66" s="169" t="s">
        <v>102</v>
      </c>
      <c r="N66" s="57" t="s">
        <v>111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137">
        <v>41</v>
      </c>
      <c r="I67" s="128">
        <v>9</v>
      </c>
      <c r="J67" s="42" t="s">
        <v>28</v>
      </c>
      <c r="K67" s="5">
        <f>SUM(I50)</f>
        <v>16</v>
      </c>
      <c r="L67" s="42" t="s">
        <v>3</v>
      </c>
      <c r="M67" s="363">
        <v>26230</v>
      </c>
      <c r="N67" s="138">
        <f>SUM(H50)</f>
        <v>51282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28</v>
      </c>
      <c r="I68" s="128">
        <v>32</v>
      </c>
      <c r="J68" s="42" t="s">
        <v>48</v>
      </c>
      <c r="K68" s="5">
        <f aca="true" t="shared" si="12" ref="K68:K76">SUM(I51)</f>
        <v>33</v>
      </c>
      <c r="L68" s="42" t="s">
        <v>0</v>
      </c>
      <c r="M68" s="364">
        <v>4580</v>
      </c>
      <c r="N68" s="138">
        <f aca="true" t="shared" si="13" ref="N68:N76">SUM(H51)</f>
        <v>5129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0</v>
      </c>
      <c r="I69" s="128">
        <v>2</v>
      </c>
      <c r="J69" s="42" t="s">
        <v>6</v>
      </c>
      <c r="K69" s="5">
        <f t="shared" si="12"/>
        <v>40</v>
      </c>
      <c r="L69" s="42" t="s">
        <v>2</v>
      </c>
      <c r="M69" s="364">
        <v>1210</v>
      </c>
      <c r="N69" s="138">
        <f t="shared" si="13"/>
        <v>1394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137">
        <v>0</v>
      </c>
      <c r="I70" s="128">
        <v>3</v>
      </c>
      <c r="J70" s="42" t="s">
        <v>22</v>
      </c>
      <c r="K70" s="5">
        <f t="shared" si="12"/>
        <v>34</v>
      </c>
      <c r="L70" s="42" t="s">
        <v>1</v>
      </c>
      <c r="M70" s="364">
        <v>836</v>
      </c>
      <c r="N70" s="138">
        <f t="shared" si="13"/>
        <v>1065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5</v>
      </c>
      <c r="J71" s="42" t="s">
        <v>24</v>
      </c>
      <c r="K71" s="5">
        <f t="shared" si="12"/>
        <v>36</v>
      </c>
      <c r="L71" s="42" t="s">
        <v>5</v>
      </c>
      <c r="M71" s="364">
        <v>808</v>
      </c>
      <c r="N71" s="138">
        <f t="shared" si="13"/>
        <v>1058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137">
        <v>0</v>
      </c>
      <c r="I72" s="128">
        <v>6</v>
      </c>
      <c r="J72" s="42" t="s">
        <v>25</v>
      </c>
      <c r="K72" s="5">
        <f t="shared" si="12"/>
        <v>26</v>
      </c>
      <c r="L72" s="42" t="s">
        <v>43</v>
      </c>
      <c r="M72" s="364">
        <v>715</v>
      </c>
      <c r="N72" s="138">
        <f t="shared" si="13"/>
        <v>992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8">
        <v>7</v>
      </c>
      <c r="J73" s="42" t="s">
        <v>26</v>
      </c>
      <c r="K73" s="5">
        <f t="shared" si="12"/>
        <v>25</v>
      </c>
      <c r="L73" s="42" t="s">
        <v>42</v>
      </c>
      <c r="M73" s="364">
        <v>520</v>
      </c>
      <c r="N73" s="138">
        <f t="shared" si="13"/>
        <v>728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8</v>
      </c>
      <c r="J74" s="42" t="s">
        <v>27</v>
      </c>
      <c r="K74" s="5">
        <f t="shared" si="12"/>
        <v>19</v>
      </c>
      <c r="L74" s="42" t="s">
        <v>36</v>
      </c>
      <c r="M74" s="364">
        <v>170</v>
      </c>
      <c r="N74" s="138">
        <f t="shared" si="13"/>
        <v>496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8">
        <v>10</v>
      </c>
      <c r="J75" s="42" t="s">
        <v>29</v>
      </c>
      <c r="K75" s="5">
        <f t="shared" si="12"/>
        <v>24</v>
      </c>
      <c r="L75" s="42" t="s">
        <v>41</v>
      </c>
      <c r="M75" s="364">
        <v>456</v>
      </c>
      <c r="N75" s="138">
        <f t="shared" si="13"/>
        <v>368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8">
        <v>11</v>
      </c>
      <c r="J76" s="42" t="s">
        <v>30</v>
      </c>
      <c r="K76" s="18">
        <f t="shared" si="12"/>
        <v>31</v>
      </c>
      <c r="L76" s="78" t="s">
        <v>202</v>
      </c>
      <c r="M76" s="365">
        <v>409</v>
      </c>
      <c r="N76" s="351">
        <f t="shared" si="13"/>
        <v>292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12</v>
      </c>
      <c r="J77" s="42" t="s">
        <v>31</v>
      </c>
      <c r="K77" s="5"/>
      <c r="L77" s="180" t="s">
        <v>90</v>
      </c>
      <c r="M77" s="370">
        <v>36686</v>
      </c>
      <c r="N77" s="366">
        <f>SUM(H90)</f>
        <v>63686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18</v>
      </c>
      <c r="J78" s="42" t="s">
        <v>35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8">
        <v>20</v>
      </c>
      <c r="J79" s="42" t="s">
        <v>37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8">
        <v>21</v>
      </c>
      <c r="J80" s="42" t="s">
        <v>105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8">
        <v>22</v>
      </c>
      <c r="J81" s="42" t="s">
        <v>39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8">
        <v>23</v>
      </c>
      <c r="J82" s="42" t="s">
        <v>40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27</v>
      </c>
      <c r="J83" s="42" t="s">
        <v>44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28</v>
      </c>
      <c r="J84" s="42" t="s">
        <v>45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29</v>
      </c>
      <c r="J85" s="42" t="s">
        <v>77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37">
        <v>0</v>
      </c>
      <c r="I86" s="128">
        <v>30</v>
      </c>
      <c r="J86" s="42" t="s">
        <v>46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35</v>
      </c>
      <c r="J87" s="42" t="s">
        <v>49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37">
        <v>0</v>
      </c>
      <c r="I88" s="128">
        <v>37</v>
      </c>
      <c r="J88" s="42" t="s">
        <v>50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39</v>
      </c>
      <c r="J89" s="42" t="s">
        <v>52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63686</v>
      </c>
      <c r="I90" s="128"/>
      <c r="J90" s="5" t="s">
        <v>71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195</v>
      </c>
      <c r="I1" t="s">
        <v>72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8" t="s">
        <v>222</v>
      </c>
      <c r="I2" s="5"/>
      <c r="J2" s="393" t="s">
        <v>195</v>
      </c>
      <c r="K2" s="126"/>
      <c r="L2" s="380" t="s">
        <v>208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193</v>
      </c>
      <c r="I3" s="5"/>
      <c r="J3" s="238" t="s">
        <v>21</v>
      </c>
      <c r="K3" s="126"/>
      <c r="L3" s="146" t="s">
        <v>193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81210</v>
      </c>
      <c r="I4" s="128">
        <v>33</v>
      </c>
      <c r="J4" s="326" t="s">
        <v>0</v>
      </c>
      <c r="K4" s="189">
        <f>SUM(I4)</f>
        <v>33</v>
      </c>
      <c r="L4" s="341">
        <v>68912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21386</v>
      </c>
      <c r="I5" s="128">
        <v>40</v>
      </c>
      <c r="J5" s="326" t="s">
        <v>2</v>
      </c>
      <c r="K5" s="189">
        <f aca="true" t="shared" si="0" ref="K5:K13">SUM(I5)</f>
        <v>40</v>
      </c>
      <c r="L5" s="371">
        <v>12997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15582</v>
      </c>
      <c r="I6" s="128">
        <v>34</v>
      </c>
      <c r="J6" s="326" t="s">
        <v>1</v>
      </c>
      <c r="K6" s="189">
        <f t="shared" si="0"/>
        <v>34</v>
      </c>
      <c r="L6" s="371">
        <v>14572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15087</v>
      </c>
      <c r="I7" s="128">
        <v>9</v>
      </c>
      <c r="J7" s="326" t="s">
        <v>28</v>
      </c>
      <c r="K7" s="189">
        <f t="shared" si="0"/>
        <v>9</v>
      </c>
      <c r="L7" s="371">
        <v>2152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6598</v>
      </c>
      <c r="I8" s="128">
        <v>24</v>
      </c>
      <c r="J8" s="326" t="s">
        <v>41</v>
      </c>
      <c r="K8" s="189">
        <f t="shared" si="0"/>
        <v>24</v>
      </c>
      <c r="L8" s="371">
        <v>7445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3170</v>
      </c>
      <c r="I9" s="128">
        <v>25</v>
      </c>
      <c r="J9" s="326" t="s">
        <v>42</v>
      </c>
      <c r="K9" s="189">
        <f t="shared" si="0"/>
        <v>25</v>
      </c>
      <c r="L9" s="371">
        <v>4562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2402</v>
      </c>
      <c r="I10" s="128">
        <v>20</v>
      </c>
      <c r="J10" s="326" t="s">
        <v>37</v>
      </c>
      <c r="K10" s="189">
        <f t="shared" si="0"/>
        <v>20</v>
      </c>
      <c r="L10" s="371">
        <v>1592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2386</v>
      </c>
      <c r="I11" s="128">
        <v>13</v>
      </c>
      <c r="J11" s="326" t="s">
        <v>7</v>
      </c>
      <c r="K11" s="189">
        <f t="shared" si="0"/>
        <v>13</v>
      </c>
      <c r="L11" s="371">
        <v>6534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2055</v>
      </c>
      <c r="I12" s="128">
        <v>14</v>
      </c>
      <c r="J12" s="326" t="s">
        <v>32</v>
      </c>
      <c r="K12" s="189">
        <f t="shared" si="0"/>
        <v>14</v>
      </c>
      <c r="L12" s="371">
        <v>3175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1626</v>
      </c>
      <c r="I13" s="220">
        <v>12</v>
      </c>
      <c r="J13" s="331" t="s">
        <v>31</v>
      </c>
      <c r="K13" s="389">
        <f t="shared" si="0"/>
        <v>12</v>
      </c>
      <c r="L13" s="342">
        <v>1037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1521</v>
      </c>
      <c r="I14" s="190">
        <v>22</v>
      </c>
      <c r="J14" s="412" t="s">
        <v>39</v>
      </c>
      <c r="K14" s="126" t="s">
        <v>9</v>
      </c>
      <c r="L14" s="392">
        <v>132602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1317</v>
      </c>
      <c r="I15" s="128">
        <v>31</v>
      </c>
      <c r="J15" s="326" t="s">
        <v>47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1077</v>
      </c>
      <c r="I16" s="128">
        <v>36</v>
      </c>
      <c r="J16" s="326" t="s">
        <v>5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984</v>
      </c>
      <c r="I17" s="128">
        <v>17</v>
      </c>
      <c r="J17" s="326" t="s">
        <v>34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929</v>
      </c>
      <c r="I18" s="128">
        <v>26</v>
      </c>
      <c r="J18" s="326" t="s">
        <v>43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385</v>
      </c>
      <c r="I19" s="128">
        <v>6</v>
      </c>
      <c r="J19" s="326" t="s">
        <v>25</v>
      </c>
      <c r="K19" s="1"/>
      <c r="L19" s="72" t="s">
        <v>103</v>
      </c>
      <c r="M19" s="143" t="s">
        <v>91</v>
      </c>
      <c r="N19" s="57" t="s">
        <v>111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348</v>
      </c>
      <c r="I20" s="128">
        <v>21</v>
      </c>
      <c r="J20" s="326" t="s">
        <v>38</v>
      </c>
      <c r="K20" s="189">
        <f>SUM(I4)</f>
        <v>33</v>
      </c>
      <c r="L20" s="326" t="s">
        <v>0</v>
      </c>
      <c r="M20" s="336">
        <v>82683</v>
      </c>
      <c r="N20" s="138">
        <f>SUM(H4)</f>
        <v>81210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59</v>
      </c>
      <c r="B21" s="83" t="s">
        <v>76</v>
      </c>
      <c r="C21" s="83" t="s">
        <v>218</v>
      </c>
      <c r="D21" s="83" t="s">
        <v>203</v>
      </c>
      <c r="E21" s="83" t="s">
        <v>74</v>
      </c>
      <c r="F21" s="83" t="s">
        <v>73</v>
      </c>
      <c r="G21" s="84" t="s">
        <v>75</v>
      </c>
      <c r="H21" s="137">
        <v>274</v>
      </c>
      <c r="I21" s="128">
        <v>39</v>
      </c>
      <c r="J21" s="326" t="s">
        <v>52</v>
      </c>
      <c r="K21" s="189">
        <f aca="true" t="shared" si="1" ref="K21:K29">SUM(I5)</f>
        <v>40</v>
      </c>
      <c r="L21" s="326" t="s">
        <v>2</v>
      </c>
      <c r="M21" s="337">
        <v>18518</v>
      </c>
      <c r="N21" s="138">
        <f aca="true" t="shared" si="2" ref="N21:N29">SUM(H5)</f>
        <v>21386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81210</v>
      </c>
      <c r="D22" s="150">
        <f>SUM(L4)</f>
        <v>68912</v>
      </c>
      <c r="E22" s="79">
        <f aca="true" t="shared" si="3" ref="E22:E31">SUM(N20/M20*100)</f>
        <v>98.21849715177244</v>
      </c>
      <c r="F22" s="73">
        <f aca="true" t="shared" si="4" ref="F22:F32">SUM(C22/D22*100)</f>
        <v>117.84594845600185</v>
      </c>
      <c r="G22" s="86"/>
      <c r="H22" s="137">
        <v>180</v>
      </c>
      <c r="I22" s="128">
        <v>18</v>
      </c>
      <c r="J22" s="326" t="s">
        <v>35</v>
      </c>
      <c r="K22" s="189">
        <f t="shared" si="1"/>
        <v>34</v>
      </c>
      <c r="L22" s="326" t="s">
        <v>1</v>
      </c>
      <c r="M22" s="337">
        <v>13843</v>
      </c>
      <c r="N22" s="138">
        <f t="shared" si="2"/>
        <v>15582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2</v>
      </c>
      <c r="C23" s="58">
        <f aca="true" t="shared" si="5" ref="C23:C31">SUM(H5)</f>
        <v>21386</v>
      </c>
      <c r="D23" s="150">
        <f aca="true" t="shared" si="6" ref="D23:D31">SUM(L5)</f>
        <v>12997</v>
      </c>
      <c r="E23" s="79">
        <f t="shared" si="3"/>
        <v>115.48763365374231</v>
      </c>
      <c r="F23" s="73">
        <f t="shared" si="4"/>
        <v>164.54566438408864</v>
      </c>
      <c r="G23" s="86"/>
      <c r="H23" s="137">
        <v>176</v>
      </c>
      <c r="I23" s="128">
        <v>38</v>
      </c>
      <c r="J23" s="326" t="s">
        <v>51</v>
      </c>
      <c r="K23" s="189">
        <f t="shared" si="1"/>
        <v>9</v>
      </c>
      <c r="L23" s="326" t="s">
        <v>28</v>
      </c>
      <c r="M23" s="337">
        <v>1384</v>
      </c>
      <c r="N23" s="138">
        <f t="shared" si="2"/>
        <v>15087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1</v>
      </c>
      <c r="C24" s="58">
        <f t="shared" si="5"/>
        <v>15582</v>
      </c>
      <c r="D24" s="150">
        <f t="shared" si="6"/>
        <v>14572</v>
      </c>
      <c r="E24" s="79">
        <f t="shared" si="3"/>
        <v>112.56230585855667</v>
      </c>
      <c r="F24" s="73">
        <f t="shared" si="4"/>
        <v>106.9311007411474</v>
      </c>
      <c r="G24" s="86"/>
      <c r="H24" s="137">
        <v>87</v>
      </c>
      <c r="I24" s="128">
        <v>11</v>
      </c>
      <c r="J24" s="326" t="s">
        <v>30</v>
      </c>
      <c r="K24" s="189">
        <f t="shared" si="1"/>
        <v>24</v>
      </c>
      <c r="L24" s="326" t="s">
        <v>41</v>
      </c>
      <c r="M24" s="337">
        <v>5574</v>
      </c>
      <c r="N24" s="138">
        <f t="shared" si="2"/>
        <v>6598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28</v>
      </c>
      <c r="C25" s="58">
        <f t="shared" si="5"/>
        <v>15087</v>
      </c>
      <c r="D25" s="150">
        <f t="shared" si="6"/>
        <v>2152</v>
      </c>
      <c r="E25" s="79">
        <f t="shared" si="3"/>
        <v>1090.1011560693642</v>
      </c>
      <c r="F25" s="73">
        <f t="shared" si="4"/>
        <v>701.0687732342008</v>
      </c>
      <c r="G25" s="86"/>
      <c r="H25" s="137">
        <v>55</v>
      </c>
      <c r="I25" s="128">
        <v>29</v>
      </c>
      <c r="J25" s="326" t="s">
        <v>182</v>
      </c>
      <c r="K25" s="189">
        <f t="shared" si="1"/>
        <v>25</v>
      </c>
      <c r="L25" s="326" t="s">
        <v>42</v>
      </c>
      <c r="M25" s="337">
        <v>3143</v>
      </c>
      <c r="N25" s="138">
        <f t="shared" si="2"/>
        <v>3170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41</v>
      </c>
      <c r="C26" s="58">
        <f t="shared" si="5"/>
        <v>6598</v>
      </c>
      <c r="D26" s="150">
        <f t="shared" si="6"/>
        <v>7445</v>
      </c>
      <c r="E26" s="79">
        <f t="shared" si="3"/>
        <v>118.37100825260136</v>
      </c>
      <c r="F26" s="73">
        <f t="shared" si="4"/>
        <v>88.6232370718603</v>
      </c>
      <c r="G26" s="96"/>
      <c r="H26" s="137">
        <v>51</v>
      </c>
      <c r="I26" s="128">
        <v>1</v>
      </c>
      <c r="J26" s="326" t="s">
        <v>4</v>
      </c>
      <c r="K26" s="189">
        <f t="shared" si="1"/>
        <v>20</v>
      </c>
      <c r="L26" s="326" t="s">
        <v>37</v>
      </c>
      <c r="M26" s="337">
        <v>768</v>
      </c>
      <c r="N26" s="138">
        <f t="shared" si="2"/>
        <v>2402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42</v>
      </c>
      <c r="C27" s="58">
        <f t="shared" si="5"/>
        <v>3170</v>
      </c>
      <c r="D27" s="150">
        <f t="shared" si="6"/>
        <v>4562</v>
      </c>
      <c r="E27" s="79">
        <f t="shared" si="3"/>
        <v>100.85905186127904</v>
      </c>
      <c r="F27" s="73">
        <f t="shared" si="4"/>
        <v>69.48706707584394</v>
      </c>
      <c r="G27" s="100"/>
      <c r="H27" s="137">
        <v>23</v>
      </c>
      <c r="I27" s="128">
        <v>32</v>
      </c>
      <c r="J27" s="326" t="s">
        <v>48</v>
      </c>
      <c r="K27" s="189">
        <f t="shared" si="1"/>
        <v>13</v>
      </c>
      <c r="L27" s="326" t="s">
        <v>7</v>
      </c>
      <c r="M27" s="337">
        <v>2408</v>
      </c>
      <c r="N27" s="138">
        <f t="shared" si="2"/>
        <v>2386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37</v>
      </c>
      <c r="C28" s="58">
        <f t="shared" si="5"/>
        <v>2402</v>
      </c>
      <c r="D28" s="150">
        <f t="shared" si="6"/>
        <v>1592</v>
      </c>
      <c r="E28" s="79">
        <f t="shared" si="3"/>
        <v>312.76041666666663</v>
      </c>
      <c r="F28" s="73">
        <f t="shared" si="4"/>
        <v>150.87939698492463</v>
      </c>
      <c r="G28" s="86"/>
      <c r="H28" s="137">
        <v>17</v>
      </c>
      <c r="I28" s="128">
        <v>4</v>
      </c>
      <c r="J28" s="326" t="s">
        <v>23</v>
      </c>
      <c r="K28" s="189">
        <f t="shared" si="1"/>
        <v>14</v>
      </c>
      <c r="L28" s="326" t="s">
        <v>32</v>
      </c>
      <c r="M28" s="337">
        <v>3810</v>
      </c>
      <c r="N28" s="138">
        <f t="shared" si="2"/>
        <v>2055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7</v>
      </c>
      <c r="C29" s="58">
        <f t="shared" si="5"/>
        <v>2386</v>
      </c>
      <c r="D29" s="150">
        <f t="shared" si="6"/>
        <v>6534</v>
      </c>
      <c r="E29" s="79">
        <f t="shared" si="3"/>
        <v>99.08637873754152</v>
      </c>
      <c r="F29" s="73">
        <f t="shared" si="4"/>
        <v>36.51668197122743</v>
      </c>
      <c r="G29" s="97"/>
      <c r="H29" s="137">
        <v>11</v>
      </c>
      <c r="I29" s="128">
        <v>16</v>
      </c>
      <c r="J29" s="326" t="s">
        <v>3</v>
      </c>
      <c r="K29" s="389">
        <f t="shared" si="1"/>
        <v>12</v>
      </c>
      <c r="L29" s="331" t="s">
        <v>31</v>
      </c>
      <c r="M29" s="390">
        <v>2114</v>
      </c>
      <c r="N29" s="138">
        <f t="shared" si="2"/>
        <v>1626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32</v>
      </c>
      <c r="C30" s="58">
        <f t="shared" si="5"/>
        <v>2055</v>
      </c>
      <c r="D30" s="150">
        <f t="shared" si="6"/>
        <v>3175</v>
      </c>
      <c r="E30" s="79">
        <f t="shared" si="3"/>
        <v>53.937007874015755</v>
      </c>
      <c r="F30" s="73">
        <f t="shared" si="4"/>
        <v>64.7244094488189</v>
      </c>
      <c r="G30" s="96"/>
      <c r="H30" s="137">
        <v>7</v>
      </c>
      <c r="I30" s="128">
        <v>15</v>
      </c>
      <c r="J30" s="326" t="s">
        <v>33</v>
      </c>
      <c r="K30" s="180"/>
      <c r="L30" s="331" t="s">
        <v>174</v>
      </c>
      <c r="M30" s="391">
        <v>140727</v>
      </c>
      <c r="N30" s="138">
        <f>SUM(H44)</f>
        <v>158952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31</v>
      </c>
      <c r="C31" s="58">
        <f t="shared" si="5"/>
        <v>1626</v>
      </c>
      <c r="D31" s="150">
        <f t="shared" si="6"/>
        <v>1037</v>
      </c>
      <c r="E31" s="80">
        <f t="shared" si="3"/>
        <v>76.91579943235573</v>
      </c>
      <c r="F31" s="87">
        <f t="shared" si="4"/>
        <v>156.79845708775312</v>
      </c>
      <c r="G31" s="99"/>
      <c r="H31" s="137">
        <v>6</v>
      </c>
      <c r="I31" s="128">
        <v>2</v>
      </c>
      <c r="J31" s="326" t="s">
        <v>6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81</v>
      </c>
      <c r="C32" s="91">
        <f>SUM(H44)</f>
        <v>158952</v>
      </c>
      <c r="D32" s="91">
        <f>SUM(L14)</f>
        <v>132602</v>
      </c>
      <c r="E32" s="92">
        <f>SUM(N30/M30*100)</f>
        <v>112.95060649342344</v>
      </c>
      <c r="F32" s="87">
        <f t="shared" si="4"/>
        <v>119.87149515090269</v>
      </c>
      <c r="G32" s="95"/>
      <c r="H32" s="138">
        <v>2</v>
      </c>
      <c r="I32" s="128">
        <v>23</v>
      </c>
      <c r="J32" s="326" t="s">
        <v>40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3</v>
      </c>
      <c r="J33" s="326" t="s">
        <v>22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5</v>
      </c>
      <c r="J34" s="326" t="s">
        <v>24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7</v>
      </c>
      <c r="J35" s="326" t="s">
        <v>26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8</v>
      </c>
      <c r="J36" s="326" t="s">
        <v>27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10</v>
      </c>
      <c r="J37" s="326" t="s">
        <v>29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417">
        <v>0</v>
      </c>
      <c r="I38" s="128">
        <v>19</v>
      </c>
      <c r="J38" s="326" t="s">
        <v>36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27</v>
      </c>
      <c r="J39" s="326" t="s">
        <v>44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28</v>
      </c>
      <c r="J40" s="326" t="s">
        <v>45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30</v>
      </c>
      <c r="J41" s="326" t="s">
        <v>46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35</v>
      </c>
      <c r="J42" s="326" t="s">
        <v>49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50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158952</v>
      </c>
      <c r="I44" s="5"/>
      <c r="J44" s="325" t="s">
        <v>200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72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5" t="s">
        <v>218</v>
      </c>
      <c r="I48" s="5"/>
      <c r="J48" s="382" t="s">
        <v>198</v>
      </c>
      <c r="K48" s="126"/>
      <c r="L48" s="406" t="s">
        <v>208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193</v>
      </c>
      <c r="I49" s="5"/>
      <c r="J49" s="238" t="s">
        <v>21</v>
      </c>
      <c r="K49" s="151"/>
      <c r="L49" s="145" t="s">
        <v>193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17808</v>
      </c>
      <c r="I50" s="326">
        <v>36</v>
      </c>
      <c r="J50" s="325" t="s">
        <v>5</v>
      </c>
      <c r="K50" s="192">
        <f>SUM(I50)</f>
        <v>36</v>
      </c>
      <c r="L50" s="407">
        <v>21184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16388</v>
      </c>
      <c r="I51" s="326">
        <v>16</v>
      </c>
      <c r="J51" s="325" t="s">
        <v>3</v>
      </c>
      <c r="K51" s="192">
        <f aca="true" t="shared" si="7" ref="K51:K59">SUM(I51)</f>
        <v>16</v>
      </c>
      <c r="L51" s="408">
        <v>23336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14922</v>
      </c>
      <c r="I52" s="326">
        <v>33</v>
      </c>
      <c r="J52" s="325" t="s">
        <v>0</v>
      </c>
      <c r="K52" s="192">
        <f t="shared" si="7"/>
        <v>33</v>
      </c>
      <c r="L52" s="408">
        <v>15514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14588</v>
      </c>
      <c r="I53" s="326">
        <v>17</v>
      </c>
      <c r="J53" s="325" t="s">
        <v>34</v>
      </c>
      <c r="K53" s="192">
        <f t="shared" si="7"/>
        <v>17</v>
      </c>
      <c r="L53" s="408">
        <v>12970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59</v>
      </c>
      <c r="B54" s="83" t="s">
        <v>76</v>
      </c>
      <c r="C54" s="83" t="s">
        <v>218</v>
      </c>
      <c r="D54" s="83" t="s">
        <v>203</v>
      </c>
      <c r="E54" s="83" t="s">
        <v>74</v>
      </c>
      <c r="F54" s="83" t="s">
        <v>73</v>
      </c>
      <c r="G54" s="84" t="s">
        <v>75</v>
      </c>
      <c r="H54" s="137">
        <v>12627</v>
      </c>
      <c r="I54" s="326">
        <v>38</v>
      </c>
      <c r="J54" s="325" t="s">
        <v>51</v>
      </c>
      <c r="K54" s="192">
        <f t="shared" si="7"/>
        <v>38</v>
      </c>
      <c r="L54" s="408">
        <v>9464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5</v>
      </c>
      <c r="C55" s="58">
        <f>SUM(H50)</f>
        <v>17808</v>
      </c>
      <c r="D55" s="9">
        <f>SUM(L50)</f>
        <v>21184</v>
      </c>
      <c r="E55" s="73">
        <f>SUM(N66/M66*100)</f>
        <v>118.07452592494366</v>
      </c>
      <c r="F55" s="73">
        <f aca="true" t="shared" si="8" ref="F55:F65">SUM(C55/D55*100)</f>
        <v>84.06344410876133</v>
      </c>
      <c r="G55" s="86"/>
      <c r="H55" s="137">
        <v>11133</v>
      </c>
      <c r="I55" s="326">
        <v>26</v>
      </c>
      <c r="J55" s="325" t="s">
        <v>43</v>
      </c>
      <c r="K55" s="192">
        <f t="shared" si="7"/>
        <v>26</v>
      </c>
      <c r="L55" s="408">
        <v>19405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3</v>
      </c>
      <c r="C56" s="58">
        <f aca="true" t="shared" si="9" ref="C56:C64">SUM(H51)</f>
        <v>16388</v>
      </c>
      <c r="D56" s="9">
        <f aca="true" t="shared" si="10" ref="D56:D63">SUM(L51)</f>
        <v>23336</v>
      </c>
      <c r="E56" s="73">
        <f aca="true" t="shared" si="11" ref="E56:E65">SUM(N67/M67*100)</f>
        <v>92.6608616985186</v>
      </c>
      <c r="F56" s="73">
        <f t="shared" si="8"/>
        <v>70.22625985601645</v>
      </c>
      <c r="G56" s="86"/>
      <c r="H56" s="137">
        <v>8494</v>
      </c>
      <c r="I56" s="326">
        <v>40</v>
      </c>
      <c r="J56" s="325" t="s">
        <v>2</v>
      </c>
      <c r="K56" s="192">
        <f t="shared" si="7"/>
        <v>40</v>
      </c>
      <c r="L56" s="408">
        <v>8524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0</v>
      </c>
      <c r="C57" s="58">
        <f t="shared" si="9"/>
        <v>14922</v>
      </c>
      <c r="D57" s="9">
        <f t="shared" si="10"/>
        <v>15514</v>
      </c>
      <c r="E57" s="73">
        <f t="shared" si="11"/>
        <v>177.3894436519258</v>
      </c>
      <c r="F57" s="73">
        <f t="shared" si="8"/>
        <v>96.1840917880624</v>
      </c>
      <c r="G57" s="86"/>
      <c r="H57" s="137">
        <v>6505</v>
      </c>
      <c r="I57" s="326">
        <v>24</v>
      </c>
      <c r="J57" s="325" t="s">
        <v>41</v>
      </c>
      <c r="K57" s="192">
        <f t="shared" si="7"/>
        <v>24</v>
      </c>
      <c r="L57" s="408">
        <v>9197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34</v>
      </c>
      <c r="C58" s="58">
        <f t="shared" si="9"/>
        <v>14588</v>
      </c>
      <c r="D58" s="9">
        <f t="shared" si="10"/>
        <v>12970</v>
      </c>
      <c r="E58" s="73">
        <f t="shared" si="11"/>
        <v>116.00795228628232</v>
      </c>
      <c r="F58" s="73">
        <f t="shared" si="8"/>
        <v>112.47494217424827</v>
      </c>
      <c r="G58" s="86"/>
      <c r="H58" s="229">
        <v>5962</v>
      </c>
      <c r="I58" s="329">
        <v>25</v>
      </c>
      <c r="J58" s="329" t="s">
        <v>42</v>
      </c>
      <c r="K58" s="192">
        <f t="shared" si="7"/>
        <v>25</v>
      </c>
      <c r="L58" s="408">
        <v>7507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51</v>
      </c>
      <c r="C59" s="58">
        <f t="shared" si="9"/>
        <v>12627</v>
      </c>
      <c r="D59" s="9">
        <f t="shared" si="10"/>
        <v>9464</v>
      </c>
      <c r="E59" s="73">
        <f t="shared" si="11"/>
        <v>106.33263157894737</v>
      </c>
      <c r="F59" s="73">
        <f t="shared" si="8"/>
        <v>133.4213863060017</v>
      </c>
      <c r="G59" s="96"/>
      <c r="H59" s="221">
        <v>4619</v>
      </c>
      <c r="I59" s="331">
        <v>37</v>
      </c>
      <c r="J59" s="330" t="s">
        <v>50</v>
      </c>
      <c r="K59" s="192">
        <f t="shared" si="7"/>
        <v>37</v>
      </c>
      <c r="L59" s="409">
        <v>3347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43</v>
      </c>
      <c r="C60" s="58">
        <f t="shared" si="9"/>
        <v>11133</v>
      </c>
      <c r="D60" s="9">
        <f t="shared" si="10"/>
        <v>19405</v>
      </c>
      <c r="E60" s="73">
        <f t="shared" si="11"/>
        <v>110.08602788490063</v>
      </c>
      <c r="F60" s="73">
        <f t="shared" si="8"/>
        <v>57.37181138881732</v>
      </c>
      <c r="G60" s="86"/>
      <c r="H60" s="137">
        <v>3912</v>
      </c>
      <c r="I60" s="412">
        <v>35</v>
      </c>
      <c r="J60" s="375" t="s">
        <v>49</v>
      </c>
      <c r="K60" s="126" t="s">
        <v>9</v>
      </c>
      <c r="L60" s="410">
        <v>151117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2</v>
      </c>
      <c r="C61" s="58">
        <f t="shared" si="9"/>
        <v>8494</v>
      </c>
      <c r="D61" s="9">
        <f t="shared" si="10"/>
        <v>8524</v>
      </c>
      <c r="E61" s="73">
        <f t="shared" si="11"/>
        <v>105.26707150824141</v>
      </c>
      <c r="F61" s="73">
        <f t="shared" si="8"/>
        <v>99.64805255748475</v>
      </c>
      <c r="G61" s="86"/>
      <c r="H61" s="137">
        <v>2905</v>
      </c>
      <c r="I61" s="326">
        <v>34</v>
      </c>
      <c r="J61" s="325" t="s">
        <v>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41</v>
      </c>
      <c r="C62" s="58">
        <f t="shared" si="9"/>
        <v>6505</v>
      </c>
      <c r="D62" s="9">
        <f t="shared" si="10"/>
        <v>9197</v>
      </c>
      <c r="E62" s="73">
        <f t="shared" si="11"/>
        <v>129.32405566600397</v>
      </c>
      <c r="F62" s="73">
        <f t="shared" si="8"/>
        <v>70.72958573447863</v>
      </c>
      <c r="G62" s="97"/>
      <c r="H62" s="137">
        <v>2587</v>
      </c>
      <c r="I62" s="326">
        <v>30</v>
      </c>
      <c r="J62" s="325" t="s">
        <v>191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42</v>
      </c>
      <c r="C63" s="58">
        <f t="shared" si="9"/>
        <v>5962</v>
      </c>
      <c r="D63" s="9">
        <f t="shared" si="10"/>
        <v>7507</v>
      </c>
      <c r="E63" s="73">
        <f t="shared" si="11"/>
        <v>106.96088984571223</v>
      </c>
      <c r="F63" s="73">
        <f t="shared" si="8"/>
        <v>79.41920873851073</v>
      </c>
      <c r="G63" s="96"/>
      <c r="H63" s="137">
        <v>2149</v>
      </c>
      <c r="I63" s="325">
        <v>39</v>
      </c>
      <c r="J63" s="325" t="s">
        <v>52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50</v>
      </c>
      <c r="C64" s="58">
        <f t="shared" si="9"/>
        <v>4619</v>
      </c>
      <c r="D64" s="9">
        <v>2945</v>
      </c>
      <c r="E64" s="81">
        <f t="shared" si="11"/>
        <v>178.33976833976834</v>
      </c>
      <c r="F64" s="81">
        <f t="shared" si="8"/>
        <v>156.8421052631579</v>
      </c>
      <c r="G64" s="99"/>
      <c r="H64" s="191">
        <v>2140</v>
      </c>
      <c r="I64" s="326">
        <v>14</v>
      </c>
      <c r="J64" s="325" t="s">
        <v>32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81</v>
      </c>
      <c r="C65" s="91">
        <f>SUM(H90)</f>
        <v>133410</v>
      </c>
      <c r="D65" s="91">
        <f>SUM(L60)</f>
        <v>151117</v>
      </c>
      <c r="E65" s="94">
        <f t="shared" si="11"/>
        <v>118.37937123437182</v>
      </c>
      <c r="F65" s="94">
        <f t="shared" si="8"/>
        <v>88.28258898734094</v>
      </c>
      <c r="G65" s="95"/>
      <c r="H65" s="138">
        <v>1479</v>
      </c>
      <c r="I65" s="326">
        <v>29</v>
      </c>
      <c r="J65" s="325" t="s">
        <v>182</v>
      </c>
      <c r="K65" s="1"/>
      <c r="L65" s="411" t="s">
        <v>198</v>
      </c>
      <c r="M65" s="233" t="s">
        <v>119</v>
      </c>
      <c r="N65" t="s">
        <v>111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1329</v>
      </c>
      <c r="I66" s="325">
        <v>15</v>
      </c>
      <c r="J66" s="325" t="s">
        <v>33</v>
      </c>
      <c r="K66" s="183">
        <f>SUM(I50)</f>
        <v>36</v>
      </c>
      <c r="L66" s="325" t="s">
        <v>5</v>
      </c>
      <c r="M66" s="345">
        <v>15082</v>
      </c>
      <c r="N66" s="138">
        <f>SUM(H50)</f>
        <v>17808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1042</v>
      </c>
      <c r="I67" s="325">
        <v>9</v>
      </c>
      <c r="J67" s="325" t="s">
        <v>28</v>
      </c>
      <c r="K67" s="183">
        <f aca="true" t="shared" si="12" ref="K67:K75">SUM(I51)</f>
        <v>16</v>
      </c>
      <c r="L67" s="325" t="s">
        <v>3</v>
      </c>
      <c r="M67" s="346">
        <v>17686</v>
      </c>
      <c r="N67" s="138">
        <f aca="true" t="shared" si="13" ref="N67:N75">SUM(H51)</f>
        <v>16388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1000</v>
      </c>
      <c r="I68" s="325">
        <v>18</v>
      </c>
      <c r="J68" s="325" t="s">
        <v>35</v>
      </c>
      <c r="K68" s="183">
        <f t="shared" si="12"/>
        <v>33</v>
      </c>
      <c r="L68" s="325" t="s">
        <v>0</v>
      </c>
      <c r="M68" s="346">
        <v>8412</v>
      </c>
      <c r="N68" s="138">
        <f t="shared" si="13"/>
        <v>14922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435</v>
      </c>
      <c r="I69" s="325">
        <v>1</v>
      </c>
      <c r="J69" s="325" t="s">
        <v>4</v>
      </c>
      <c r="K69" s="183">
        <f t="shared" si="12"/>
        <v>17</v>
      </c>
      <c r="L69" s="325" t="s">
        <v>34</v>
      </c>
      <c r="M69" s="346">
        <v>12575</v>
      </c>
      <c r="N69" s="138">
        <f t="shared" si="13"/>
        <v>14588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299</v>
      </c>
      <c r="I70" s="325">
        <v>2</v>
      </c>
      <c r="J70" s="325" t="s">
        <v>6</v>
      </c>
      <c r="K70" s="183">
        <f t="shared" si="12"/>
        <v>38</v>
      </c>
      <c r="L70" s="325" t="s">
        <v>51</v>
      </c>
      <c r="M70" s="346">
        <v>11875</v>
      </c>
      <c r="N70" s="138">
        <f t="shared" si="13"/>
        <v>12627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222</v>
      </c>
      <c r="I71" s="325">
        <v>22</v>
      </c>
      <c r="J71" s="325" t="s">
        <v>39</v>
      </c>
      <c r="K71" s="183">
        <f t="shared" si="12"/>
        <v>26</v>
      </c>
      <c r="L71" s="325" t="s">
        <v>43</v>
      </c>
      <c r="M71" s="346">
        <v>10113</v>
      </c>
      <c r="N71" s="138">
        <f t="shared" si="13"/>
        <v>11133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204</v>
      </c>
      <c r="I72" s="325">
        <v>13</v>
      </c>
      <c r="J72" s="325" t="s">
        <v>7</v>
      </c>
      <c r="K72" s="183">
        <f t="shared" si="12"/>
        <v>40</v>
      </c>
      <c r="L72" s="325" t="s">
        <v>2</v>
      </c>
      <c r="M72" s="346">
        <v>8069</v>
      </c>
      <c r="N72" s="138">
        <f t="shared" si="13"/>
        <v>8494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145</v>
      </c>
      <c r="I73" s="325">
        <v>7</v>
      </c>
      <c r="J73" s="325" t="s">
        <v>26</v>
      </c>
      <c r="K73" s="183">
        <f t="shared" si="12"/>
        <v>24</v>
      </c>
      <c r="L73" s="325" t="s">
        <v>41</v>
      </c>
      <c r="M73" s="346">
        <v>5030</v>
      </c>
      <c r="N73" s="138">
        <f t="shared" si="13"/>
        <v>6505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126</v>
      </c>
      <c r="I74" s="325">
        <v>21</v>
      </c>
      <c r="J74" s="325" t="s">
        <v>38</v>
      </c>
      <c r="K74" s="183">
        <f t="shared" si="12"/>
        <v>25</v>
      </c>
      <c r="L74" s="329" t="s">
        <v>42</v>
      </c>
      <c r="M74" s="346">
        <v>5574</v>
      </c>
      <c r="N74" s="138">
        <f t="shared" si="13"/>
        <v>5962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110</v>
      </c>
      <c r="I75" s="325">
        <v>4</v>
      </c>
      <c r="J75" s="325" t="s">
        <v>23</v>
      </c>
      <c r="K75" s="183">
        <f t="shared" si="12"/>
        <v>37</v>
      </c>
      <c r="L75" s="330" t="s">
        <v>50</v>
      </c>
      <c r="M75" s="347">
        <v>2590</v>
      </c>
      <c r="N75" s="138">
        <f t="shared" si="13"/>
        <v>4619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106</v>
      </c>
      <c r="I76" s="325">
        <v>28</v>
      </c>
      <c r="J76" s="325" t="s">
        <v>45</v>
      </c>
      <c r="K76" s="5"/>
      <c r="L76" s="330" t="s">
        <v>212</v>
      </c>
      <c r="M76" s="348">
        <v>112697</v>
      </c>
      <c r="N76" s="344">
        <f>SUM(H90)</f>
        <v>133410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95</v>
      </c>
      <c r="I77" s="325">
        <v>27</v>
      </c>
      <c r="J77" s="325" t="s">
        <v>44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51</v>
      </c>
      <c r="I78" s="325">
        <v>23</v>
      </c>
      <c r="J78" s="325" t="s">
        <v>40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21</v>
      </c>
      <c r="I79" s="325">
        <v>3</v>
      </c>
      <c r="J79" s="325" t="s">
        <v>22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3</v>
      </c>
      <c r="I80" s="325">
        <v>11</v>
      </c>
      <c r="J80" s="325" t="s">
        <v>30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3</v>
      </c>
      <c r="I81" s="325">
        <v>19</v>
      </c>
      <c r="J81" s="325" t="s">
        <v>36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1</v>
      </c>
      <c r="I82" s="325">
        <v>20</v>
      </c>
      <c r="J82" s="325" t="s">
        <v>37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5">
        <v>5</v>
      </c>
      <c r="J83" s="325" t="s">
        <v>24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6</v>
      </c>
      <c r="J84" s="325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8</v>
      </c>
      <c r="J85" s="325" t="s">
        <v>27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5">
        <v>10</v>
      </c>
      <c r="J86" s="325" t="s">
        <v>29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6">
        <v>12</v>
      </c>
      <c r="J87" s="326" t="s">
        <v>31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31</v>
      </c>
      <c r="J88" s="325" t="s">
        <v>47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32</v>
      </c>
      <c r="J89" s="325" t="s">
        <v>48</v>
      </c>
      <c r="K89" s="61"/>
      <c r="L89" s="31"/>
    </row>
    <row r="90" spans="8:12" ht="13.5" customHeight="1">
      <c r="H90" s="185">
        <f>SUM(H50:H89)</f>
        <v>133410</v>
      </c>
      <c r="I90" s="5"/>
      <c r="J90" s="10" t="s">
        <v>71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231</v>
      </c>
      <c r="B1" s="460"/>
      <c r="C1" s="460"/>
      <c r="D1" s="460"/>
      <c r="E1" s="460"/>
      <c r="F1" s="460"/>
      <c r="G1" s="460"/>
      <c r="I1" s="157" t="s">
        <v>97</v>
      </c>
    </row>
    <row r="2" spans="1:12" ht="13.5">
      <c r="A2" s="1"/>
      <c r="B2" s="1"/>
      <c r="C2" s="1"/>
      <c r="D2" s="1"/>
      <c r="E2" s="1"/>
      <c r="F2" s="1"/>
      <c r="G2" s="1"/>
      <c r="I2" s="235" t="s">
        <v>218</v>
      </c>
      <c r="J2" s="235" t="s">
        <v>223</v>
      </c>
      <c r="K2" s="232" t="s">
        <v>203</v>
      </c>
      <c r="L2" s="232" t="s">
        <v>209</v>
      </c>
    </row>
    <row r="3" spans="9:12" ht="13.5">
      <c r="I3" s="42" t="s">
        <v>114</v>
      </c>
      <c r="J3" s="184">
        <v>198265</v>
      </c>
      <c r="K3" s="42" t="s">
        <v>114</v>
      </c>
      <c r="L3" s="196">
        <v>243466</v>
      </c>
    </row>
    <row r="4" spans="9:12" ht="13.5">
      <c r="I4" s="42" t="s">
        <v>166</v>
      </c>
      <c r="J4" s="184">
        <v>144833</v>
      </c>
      <c r="K4" s="42" t="s">
        <v>166</v>
      </c>
      <c r="L4" s="196">
        <v>117629</v>
      </c>
    </row>
    <row r="5" spans="9:12" ht="13.5">
      <c r="I5" s="42" t="s">
        <v>168</v>
      </c>
      <c r="J5" s="184">
        <v>85360</v>
      </c>
      <c r="K5" s="42" t="s">
        <v>168</v>
      </c>
      <c r="L5" s="196">
        <v>121470</v>
      </c>
    </row>
    <row r="6" spans="9:12" ht="13.5">
      <c r="I6" s="42" t="s">
        <v>163</v>
      </c>
      <c r="J6" s="184">
        <v>80570</v>
      </c>
      <c r="K6" s="42" t="s">
        <v>163</v>
      </c>
      <c r="L6" s="196">
        <v>79774</v>
      </c>
    </row>
    <row r="7" spans="9:12" ht="13.5">
      <c r="I7" s="42" t="s">
        <v>117</v>
      </c>
      <c r="J7" s="184">
        <v>64964</v>
      </c>
      <c r="K7" s="42" t="s">
        <v>117</v>
      </c>
      <c r="L7" s="196">
        <v>70976</v>
      </c>
    </row>
    <row r="8" spans="9:12" ht="13.5">
      <c r="I8" s="42" t="s">
        <v>165</v>
      </c>
      <c r="J8" s="184">
        <v>51350</v>
      </c>
      <c r="K8" s="42" t="s">
        <v>165</v>
      </c>
      <c r="L8" s="196">
        <v>65084</v>
      </c>
    </row>
    <row r="9" spans="9:12" ht="13.5">
      <c r="I9" s="112" t="s">
        <v>176</v>
      </c>
      <c r="J9" s="184">
        <v>46279</v>
      </c>
      <c r="K9" s="112" t="s">
        <v>176</v>
      </c>
      <c r="L9" s="196">
        <v>40976</v>
      </c>
    </row>
    <row r="10" spans="9:12" ht="13.5">
      <c r="I10" s="112" t="s">
        <v>180</v>
      </c>
      <c r="J10" s="184">
        <v>45870</v>
      </c>
      <c r="K10" s="112" t="s">
        <v>180</v>
      </c>
      <c r="L10" s="196">
        <v>53899</v>
      </c>
    </row>
    <row r="11" spans="9:12" ht="13.5">
      <c r="I11" s="112" t="s">
        <v>179</v>
      </c>
      <c r="J11" s="184">
        <v>41623</v>
      </c>
      <c r="K11" s="112" t="s">
        <v>179</v>
      </c>
      <c r="L11" s="196">
        <v>31642</v>
      </c>
    </row>
    <row r="12" spans="9:12" ht="14.25" thickBot="1">
      <c r="I12" s="112" t="s">
        <v>167</v>
      </c>
      <c r="J12" s="193">
        <v>39882</v>
      </c>
      <c r="K12" s="112" t="s">
        <v>167</v>
      </c>
      <c r="L12" s="197">
        <v>38664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1138099</v>
      </c>
      <c r="K13" s="37" t="s">
        <v>19</v>
      </c>
      <c r="L13" s="201">
        <v>1195857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223</v>
      </c>
      <c r="K23" t="s">
        <v>223</v>
      </c>
      <c r="L23" s="22" t="s">
        <v>91</v>
      </c>
      <c r="M23" s="8"/>
    </row>
    <row r="24" spans="9:14" ht="13.5">
      <c r="I24" s="184">
        <f aca="true" t="shared" si="0" ref="I24:I33">SUM(J3)</f>
        <v>198265</v>
      </c>
      <c r="J24" s="42" t="s">
        <v>114</v>
      </c>
      <c r="K24" s="184">
        <f>SUM(I24)</f>
        <v>198265</v>
      </c>
      <c r="L24" s="223">
        <v>208124</v>
      </c>
      <c r="M24" s="152"/>
      <c r="N24" s="1"/>
    </row>
    <row r="25" spans="9:14" ht="13.5">
      <c r="I25" s="184">
        <f t="shared" si="0"/>
        <v>144833</v>
      </c>
      <c r="J25" s="42" t="s">
        <v>166</v>
      </c>
      <c r="K25" s="184">
        <f aca="true" t="shared" si="1" ref="K25:K33">SUM(I25)</f>
        <v>144833</v>
      </c>
      <c r="L25" s="223">
        <v>127023</v>
      </c>
      <c r="M25" s="205"/>
      <c r="N25" s="1"/>
    </row>
    <row r="26" spans="9:14" ht="13.5">
      <c r="I26" s="184">
        <f t="shared" si="0"/>
        <v>85360</v>
      </c>
      <c r="J26" s="42" t="s">
        <v>168</v>
      </c>
      <c r="K26" s="184">
        <f t="shared" si="1"/>
        <v>85360</v>
      </c>
      <c r="L26" s="223">
        <v>92054</v>
      </c>
      <c r="M26" s="152"/>
      <c r="N26" s="1"/>
    </row>
    <row r="27" spans="9:14" ht="13.5">
      <c r="I27" s="184">
        <f t="shared" si="0"/>
        <v>80570</v>
      </c>
      <c r="J27" s="42" t="s">
        <v>163</v>
      </c>
      <c r="K27" s="184">
        <f t="shared" si="1"/>
        <v>80570</v>
      </c>
      <c r="L27" s="223">
        <v>82064</v>
      </c>
      <c r="M27" s="152"/>
      <c r="N27" s="1"/>
    </row>
    <row r="28" spans="9:14" ht="13.5">
      <c r="I28" s="184">
        <f t="shared" si="0"/>
        <v>64964</v>
      </c>
      <c r="J28" s="42" t="s">
        <v>117</v>
      </c>
      <c r="K28" s="184">
        <f t="shared" si="1"/>
        <v>64964</v>
      </c>
      <c r="L28" s="223">
        <v>66762</v>
      </c>
      <c r="M28" s="152"/>
      <c r="N28" s="2"/>
    </row>
    <row r="29" spans="9:14" ht="13.5">
      <c r="I29" s="184">
        <f t="shared" si="0"/>
        <v>51350</v>
      </c>
      <c r="J29" s="42" t="s">
        <v>165</v>
      </c>
      <c r="K29" s="184">
        <f t="shared" si="1"/>
        <v>51350</v>
      </c>
      <c r="L29" s="223">
        <v>52630</v>
      </c>
      <c r="M29" s="152"/>
      <c r="N29" s="1"/>
    </row>
    <row r="30" spans="9:14" ht="13.5">
      <c r="I30" s="184">
        <f t="shared" si="0"/>
        <v>46279</v>
      </c>
      <c r="J30" s="112" t="s">
        <v>176</v>
      </c>
      <c r="K30" s="184">
        <f t="shared" si="1"/>
        <v>46279</v>
      </c>
      <c r="L30" s="223">
        <v>43590</v>
      </c>
      <c r="M30" s="152"/>
      <c r="N30" s="1"/>
    </row>
    <row r="31" spans="9:14" ht="13.5">
      <c r="I31" s="184">
        <f t="shared" si="0"/>
        <v>45870</v>
      </c>
      <c r="J31" s="112" t="s">
        <v>180</v>
      </c>
      <c r="K31" s="184">
        <f t="shared" si="1"/>
        <v>45870</v>
      </c>
      <c r="L31" s="223">
        <v>47689</v>
      </c>
      <c r="M31" s="152"/>
      <c r="N31" s="1"/>
    </row>
    <row r="32" spans="9:14" ht="13.5">
      <c r="I32" s="184">
        <f t="shared" si="0"/>
        <v>41623</v>
      </c>
      <c r="J32" s="112" t="s">
        <v>179</v>
      </c>
      <c r="K32" s="184">
        <f t="shared" si="1"/>
        <v>41623</v>
      </c>
      <c r="L32" s="224">
        <v>42000</v>
      </c>
      <c r="M32" s="152"/>
      <c r="N32" s="39"/>
    </row>
    <row r="33" spans="9:14" ht="13.5">
      <c r="I33" s="184">
        <f t="shared" si="0"/>
        <v>39882</v>
      </c>
      <c r="J33" s="112" t="s">
        <v>167</v>
      </c>
      <c r="K33" s="184">
        <f t="shared" si="1"/>
        <v>39882</v>
      </c>
      <c r="L33" s="223">
        <v>42089</v>
      </c>
      <c r="M33" s="152"/>
      <c r="N33" s="39"/>
    </row>
    <row r="34" spans="8:12" ht="14.25" thickBot="1">
      <c r="H34" s="8"/>
      <c r="I34" s="194">
        <f>SUM(J13-(I24+I25+I26+I27+I28+I29+I30+I31+I32+I33))</f>
        <v>339103</v>
      </c>
      <c r="J34" s="195" t="s">
        <v>99</v>
      </c>
      <c r="K34" s="194">
        <f>SUM(I34)</f>
        <v>339103</v>
      </c>
      <c r="L34" s="194" t="s">
        <v>116</v>
      </c>
    </row>
    <row r="35" spans="8:12" ht="15.75" thickBot="1" thickTop="1">
      <c r="H35" s="8"/>
      <c r="I35" s="174">
        <f>SUM(I24:I34)</f>
        <v>1138099</v>
      </c>
      <c r="J35" s="218" t="s">
        <v>9</v>
      </c>
      <c r="K35" s="198">
        <f>SUM(J13)</f>
        <v>1138099</v>
      </c>
      <c r="L35" s="222">
        <v>1140428</v>
      </c>
    </row>
    <row r="36" ht="14.25" thickTop="1"/>
    <row r="37" spans="9:11" ht="13.5">
      <c r="I37" s="41" t="s">
        <v>209</v>
      </c>
      <c r="J37" s="41"/>
      <c r="K37" s="41" t="s">
        <v>209</v>
      </c>
    </row>
    <row r="38" spans="9:11" ht="13.5">
      <c r="I38" s="196">
        <f>SUM(L3)</f>
        <v>243466</v>
      </c>
      <c r="J38" s="42" t="s">
        <v>114</v>
      </c>
      <c r="K38" s="196">
        <f>SUM(I38)</f>
        <v>243466</v>
      </c>
    </row>
    <row r="39" spans="9:11" ht="13.5">
      <c r="I39" s="196">
        <f aca="true" t="shared" si="2" ref="I39:I47">SUM(L4)</f>
        <v>117629</v>
      </c>
      <c r="J39" s="42" t="s">
        <v>166</v>
      </c>
      <c r="K39" s="196">
        <f aca="true" t="shared" si="3" ref="K39:K47">SUM(I39)</f>
        <v>117629</v>
      </c>
    </row>
    <row r="40" spans="9:11" ht="13.5">
      <c r="I40" s="196">
        <f t="shared" si="2"/>
        <v>121470</v>
      </c>
      <c r="J40" s="42" t="s">
        <v>168</v>
      </c>
      <c r="K40" s="196">
        <f t="shared" si="3"/>
        <v>121470</v>
      </c>
    </row>
    <row r="41" spans="9:11" ht="13.5">
      <c r="I41" s="196">
        <f t="shared" si="2"/>
        <v>79774</v>
      </c>
      <c r="J41" s="42" t="s">
        <v>163</v>
      </c>
      <c r="K41" s="196">
        <f t="shared" si="3"/>
        <v>79774</v>
      </c>
    </row>
    <row r="42" spans="9:11" ht="13.5">
      <c r="I42" s="196">
        <f t="shared" si="2"/>
        <v>70976</v>
      </c>
      <c r="J42" s="42" t="s">
        <v>117</v>
      </c>
      <c r="K42" s="196">
        <f t="shared" si="3"/>
        <v>70976</v>
      </c>
    </row>
    <row r="43" spans="9:11" ht="13.5">
      <c r="I43" s="196">
        <f>SUM(L8)</f>
        <v>65084</v>
      </c>
      <c r="J43" s="42" t="s">
        <v>165</v>
      </c>
      <c r="K43" s="196">
        <f t="shared" si="3"/>
        <v>65084</v>
      </c>
    </row>
    <row r="44" spans="9:11" ht="13.5">
      <c r="I44" s="196">
        <f t="shared" si="2"/>
        <v>40976</v>
      </c>
      <c r="J44" s="112" t="s">
        <v>176</v>
      </c>
      <c r="K44" s="196">
        <f t="shared" si="3"/>
        <v>40976</v>
      </c>
    </row>
    <row r="45" spans="9:11" ht="13.5">
      <c r="I45" s="196">
        <f>SUM(L10)</f>
        <v>53899</v>
      </c>
      <c r="J45" s="112" t="s">
        <v>180</v>
      </c>
      <c r="K45" s="196">
        <f t="shared" si="3"/>
        <v>53899</v>
      </c>
    </row>
    <row r="46" spans="9:13" ht="13.5">
      <c r="I46" s="196">
        <f t="shared" si="2"/>
        <v>31642</v>
      </c>
      <c r="J46" s="112" t="s">
        <v>179</v>
      </c>
      <c r="K46" s="196">
        <f t="shared" si="3"/>
        <v>31642</v>
      </c>
      <c r="M46" s="8"/>
    </row>
    <row r="47" spans="9:13" ht="14.25" thickBot="1">
      <c r="I47" s="196">
        <f t="shared" si="2"/>
        <v>38664</v>
      </c>
      <c r="J47" s="112" t="s">
        <v>167</v>
      </c>
      <c r="K47" s="196">
        <f t="shared" si="3"/>
        <v>38664</v>
      </c>
      <c r="M47" s="8"/>
    </row>
    <row r="48" spans="9:11" ht="15" thickBot="1" thickTop="1">
      <c r="I48" s="171">
        <f>SUM(L13-(I38+I39+I40+I41+I42+I43+I44+I45+I46+I47))</f>
        <v>332277</v>
      </c>
      <c r="J48" s="112" t="s">
        <v>216</v>
      </c>
      <c r="K48" s="172">
        <f>SUM(I48)</f>
        <v>332277</v>
      </c>
    </row>
    <row r="49" spans="9:12" ht="15" thickBot="1" thickTop="1">
      <c r="I49" s="416">
        <f>SUM(I38:I48)</f>
        <v>1195857</v>
      </c>
      <c r="J49" s="173"/>
      <c r="K49" s="200">
        <f>SUM(L13)</f>
        <v>1195857</v>
      </c>
      <c r="L49" s="8"/>
    </row>
    <row r="50" ht="15" thickBot="1" thickTop="1"/>
    <row r="51" spans="1:9" ht="13.5">
      <c r="A51" s="42" t="s">
        <v>60</v>
      </c>
      <c r="B51" s="28" t="s">
        <v>61</v>
      </c>
      <c r="C51" s="83" t="s">
        <v>218</v>
      </c>
      <c r="D51" s="83" t="s">
        <v>203</v>
      </c>
      <c r="E51" s="28" t="s">
        <v>54</v>
      </c>
      <c r="F51" s="28" t="s">
        <v>62</v>
      </c>
      <c r="G51" s="28" t="s">
        <v>109</v>
      </c>
      <c r="I51" s="8"/>
    </row>
    <row r="52" spans="1:11" ht="13.5">
      <c r="A52" s="28">
        <v>1</v>
      </c>
      <c r="B52" s="42" t="s">
        <v>114</v>
      </c>
      <c r="C52" s="6">
        <f aca="true" t="shared" si="4" ref="C52:C61">SUM(J3)</f>
        <v>198265</v>
      </c>
      <c r="D52" s="6">
        <f aca="true" t="shared" si="5" ref="D52:D61">SUM(I38)</f>
        <v>243466</v>
      </c>
      <c r="E52" s="43">
        <f aca="true" t="shared" si="6" ref="E52:E61">SUM(K24/L24*100)</f>
        <v>95.26292018219907</v>
      </c>
      <c r="F52" s="43">
        <f aca="true" t="shared" si="7" ref="F52:F62">SUM(C52/D52*100)</f>
        <v>81.43436865927892</v>
      </c>
      <c r="G52" s="42"/>
      <c r="I52" s="8"/>
      <c r="K52" s="8"/>
    </row>
    <row r="53" spans="1:9" ht="13.5">
      <c r="A53" s="28">
        <v>2</v>
      </c>
      <c r="B53" s="42" t="s">
        <v>166</v>
      </c>
      <c r="C53" s="6">
        <f t="shared" si="4"/>
        <v>144833</v>
      </c>
      <c r="D53" s="6">
        <f t="shared" si="5"/>
        <v>117629</v>
      </c>
      <c r="E53" s="43">
        <f t="shared" si="6"/>
        <v>114.02108279602908</v>
      </c>
      <c r="F53" s="43">
        <f t="shared" si="7"/>
        <v>123.12694998682299</v>
      </c>
      <c r="G53" s="42"/>
      <c r="I53" s="8"/>
    </row>
    <row r="54" spans="1:9" ht="13.5">
      <c r="A54" s="28">
        <v>3</v>
      </c>
      <c r="B54" s="42" t="s">
        <v>168</v>
      </c>
      <c r="C54" s="6">
        <f t="shared" si="4"/>
        <v>85360</v>
      </c>
      <c r="D54" s="6">
        <f t="shared" si="5"/>
        <v>121470</v>
      </c>
      <c r="E54" s="43">
        <f t="shared" si="6"/>
        <v>92.728181284898</v>
      </c>
      <c r="F54" s="43">
        <f t="shared" si="7"/>
        <v>70.2724952663209</v>
      </c>
      <c r="G54" s="42"/>
      <c r="I54" s="8"/>
    </row>
    <row r="55" spans="1:7" ht="13.5">
      <c r="A55" s="28">
        <v>4</v>
      </c>
      <c r="B55" s="42" t="s">
        <v>163</v>
      </c>
      <c r="C55" s="6">
        <f t="shared" si="4"/>
        <v>80570</v>
      </c>
      <c r="D55" s="6">
        <f t="shared" si="5"/>
        <v>79774</v>
      </c>
      <c r="E55" s="43">
        <f t="shared" si="6"/>
        <v>98.17946968219925</v>
      </c>
      <c r="F55" s="43">
        <f t="shared" si="7"/>
        <v>100.99781883821797</v>
      </c>
      <c r="G55" s="42"/>
    </row>
    <row r="56" spans="1:7" ht="13.5">
      <c r="A56" s="28">
        <v>5</v>
      </c>
      <c r="B56" s="42" t="s">
        <v>117</v>
      </c>
      <c r="C56" s="6">
        <f t="shared" si="4"/>
        <v>64964</v>
      </c>
      <c r="D56" s="6">
        <f t="shared" si="5"/>
        <v>70976</v>
      </c>
      <c r="E56" s="43">
        <f t="shared" si="6"/>
        <v>97.30685120278002</v>
      </c>
      <c r="F56" s="43">
        <f t="shared" si="7"/>
        <v>91.52953110910731</v>
      </c>
      <c r="G56" s="42"/>
    </row>
    <row r="57" spans="1:7" ht="13.5">
      <c r="A57" s="28">
        <v>6</v>
      </c>
      <c r="B57" s="42" t="s">
        <v>165</v>
      </c>
      <c r="C57" s="6">
        <f t="shared" si="4"/>
        <v>51350</v>
      </c>
      <c r="D57" s="6">
        <f t="shared" si="5"/>
        <v>65084</v>
      </c>
      <c r="E57" s="43">
        <f t="shared" si="6"/>
        <v>97.56792703781113</v>
      </c>
      <c r="F57" s="43">
        <f t="shared" si="7"/>
        <v>78.89803945670211</v>
      </c>
      <c r="G57" s="42"/>
    </row>
    <row r="58" spans="1:7" ht="13.5">
      <c r="A58" s="28">
        <v>7</v>
      </c>
      <c r="B58" s="112" t="s">
        <v>176</v>
      </c>
      <c r="C58" s="6">
        <f t="shared" si="4"/>
        <v>46279</v>
      </c>
      <c r="D58" s="6">
        <f t="shared" si="5"/>
        <v>40976</v>
      </c>
      <c r="E58" s="43">
        <f t="shared" si="6"/>
        <v>106.16884606561139</v>
      </c>
      <c r="F58" s="43">
        <f t="shared" si="7"/>
        <v>112.94172198360015</v>
      </c>
      <c r="G58" s="42"/>
    </row>
    <row r="59" spans="1:7" ht="13.5">
      <c r="A59" s="28">
        <v>8</v>
      </c>
      <c r="B59" s="112" t="s">
        <v>180</v>
      </c>
      <c r="C59" s="6">
        <f t="shared" si="4"/>
        <v>45870</v>
      </c>
      <c r="D59" s="6">
        <f t="shared" si="5"/>
        <v>53899</v>
      </c>
      <c r="E59" s="43">
        <f t="shared" si="6"/>
        <v>96.18570320199626</v>
      </c>
      <c r="F59" s="43">
        <f t="shared" si="7"/>
        <v>85.1036197332047</v>
      </c>
      <c r="G59" s="42"/>
    </row>
    <row r="60" spans="1:7" ht="13.5">
      <c r="A60" s="28">
        <v>9</v>
      </c>
      <c r="B60" s="112" t="s">
        <v>179</v>
      </c>
      <c r="C60" s="6">
        <f t="shared" si="4"/>
        <v>41623</v>
      </c>
      <c r="D60" s="6">
        <f t="shared" si="5"/>
        <v>31642</v>
      </c>
      <c r="E60" s="43">
        <f t="shared" si="6"/>
        <v>99.10238095238095</v>
      </c>
      <c r="F60" s="43">
        <f t="shared" si="7"/>
        <v>131.54351810884268</v>
      </c>
      <c r="G60" s="42"/>
    </row>
    <row r="61" spans="1:7" ht="14.25" thickBot="1">
      <c r="A61" s="117">
        <v>10</v>
      </c>
      <c r="B61" s="112" t="s">
        <v>167</v>
      </c>
      <c r="C61" s="120">
        <f t="shared" si="4"/>
        <v>39882</v>
      </c>
      <c r="D61" s="120">
        <f t="shared" si="5"/>
        <v>38664</v>
      </c>
      <c r="E61" s="111">
        <f t="shared" si="6"/>
        <v>94.75634964004847</v>
      </c>
      <c r="F61" s="111">
        <f t="shared" si="7"/>
        <v>103.15021725636251</v>
      </c>
      <c r="G61" s="112"/>
    </row>
    <row r="62" spans="1:7" ht="14.25" thickTop="1">
      <c r="A62" s="216"/>
      <c r="B62" s="180" t="s">
        <v>108</v>
      </c>
      <c r="C62" s="217">
        <f>SUM(J13)</f>
        <v>1138099</v>
      </c>
      <c r="D62" s="217">
        <f>SUM(L13)</f>
        <v>1195857</v>
      </c>
      <c r="E62" s="219">
        <f>SUM(C62/L35)*100</f>
        <v>99.79577842704668</v>
      </c>
      <c r="F62" s="219">
        <f t="shared" si="7"/>
        <v>95.17015830488094</v>
      </c>
      <c r="G62" s="231">
        <v>64.6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2009-08-04T06:09:38Z</cp:lastPrinted>
  <dcterms:created xsi:type="dcterms:W3CDTF">2004-08-12T01:21:30Z</dcterms:created>
  <dcterms:modified xsi:type="dcterms:W3CDTF">2009-09-16T05:49:44Z</dcterms:modified>
  <cp:category/>
  <cp:version/>
  <cp:contentType/>
  <cp:contentStatus/>
</cp:coreProperties>
</file>