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7.xml" ContentType="application/vnd.openxmlformats-officedocument.drawing+xml"/>
  <Override PartName="/xl/charts/chart25.xml" ContentType="application/vnd.openxmlformats-officedocument.drawingml.chart+xml"/>
  <Override PartName="/xl/drawings/drawing18.xml" ContentType="application/vnd.openxmlformats-officedocument.drawingml.chartshapes+xml"/>
  <Override PartName="/xl/charts/chart26.xml" ContentType="application/vnd.openxmlformats-officedocument.drawingml.chart+xml"/>
  <Override PartName="/xl/drawings/drawing19.xml" ContentType="application/vnd.openxmlformats-officedocument.drawingml.chartshapes+xml"/>
  <Override PartName="/xl/charts/chart27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28.xml" ContentType="application/vnd.openxmlformats-officedocument.drawingml.chart+xml"/>
  <Override PartName="/xl/drawings/drawing22.xml" ContentType="application/vnd.openxmlformats-officedocument.drawingml.chartshapes+xml"/>
  <Override PartName="/xl/charts/chart29.xml" ContentType="application/vnd.openxmlformats-officedocument.drawingml.chart+xml"/>
  <Override PartName="/xl/drawings/drawing23.xml" ContentType="application/vnd.openxmlformats-officedocument.drawingml.chartshapes+xml"/>
  <Override PartName="/xl/charts/chart30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31.xml" ContentType="application/vnd.openxmlformats-officedocument.drawingml.chart+xml"/>
  <Override PartName="/xl/drawings/drawing26.xml" ContentType="application/vnd.openxmlformats-officedocument.drawingml.chartshapes+xml"/>
  <Override PartName="/xl/charts/chart32.xml" ContentType="application/vnd.openxmlformats-officedocument.drawingml.chart+xml"/>
  <Override PartName="/xl/drawings/drawing27.xml" ContentType="application/vnd.openxmlformats-officedocument.drawingml.chartshapes+xml"/>
  <Override PartName="/xl/charts/chart33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34.xml" ContentType="application/vnd.openxmlformats-officedocument.drawingml.chart+xml"/>
  <Override PartName="/xl/drawings/drawing30.xml" ContentType="application/vnd.openxmlformats-officedocument.drawingml.chartshapes+xml"/>
  <Override PartName="/xl/charts/chart35.xml" ContentType="application/vnd.openxmlformats-officedocument.drawingml.chart+xml"/>
  <Override PartName="/xl/drawings/drawing31.xml" ContentType="application/vnd.openxmlformats-officedocument.drawingml.chartshapes+xml"/>
  <Override PartName="/xl/charts/chart3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37.xml" ContentType="application/vnd.openxmlformats-officedocument.drawingml.chart+xml"/>
  <Override PartName="/xl/drawings/drawing34.xml" ContentType="application/vnd.openxmlformats-officedocument.drawingml.chartshapes+xml"/>
  <Override PartName="/xl/charts/chart38.xml" ContentType="application/vnd.openxmlformats-officedocument.drawingml.chart+xml"/>
  <Override PartName="/xl/drawings/drawing35.xml" ContentType="application/vnd.openxmlformats-officedocument.drawingml.chartshapes+xml"/>
  <Override PartName="/xl/charts/chart39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40.xml" ContentType="application/vnd.openxmlformats-officedocument.drawingml.chart+xml"/>
  <Override PartName="/xl/drawings/drawing38.xml" ContentType="application/vnd.openxmlformats-officedocument.drawingml.chartshapes+xml"/>
  <Override PartName="/xl/charts/chart41.xml" ContentType="application/vnd.openxmlformats-officedocument.drawingml.chart+xml"/>
  <Override PartName="/xl/drawings/drawing39.xml" ContentType="application/vnd.openxmlformats-officedocument.drawingml.chartshapes+xml"/>
  <Override PartName="/xl/charts/chart42.xml" ContentType="application/vnd.openxmlformats-officedocument.drawingml.chart+xml"/>
  <Override PartName="/xl/drawings/drawing4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/>
  <mc:AlternateContent xmlns:mc="http://schemas.openxmlformats.org/markup-compatibility/2006">
    <mc:Choice Requires="x15">
      <x15ac:absPath xmlns:x15ac="http://schemas.microsoft.com/office/spreadsheetml/2010/11/ac" url="D:\倉庫協会\webdocs\http\pdf\"/>
    </mc:Choice>
  </mc:AlternateContent>
  <xr:revisionPtr revIDLastSave="0" documentId="8_{768ACC5F-CAD7-4792-8575-8BF8D34658F4}" xr6:coauthVersionLast="36" xr6:coauthVersionMax="36" xr10:uidLastSave="{00000000-0000-0000-0000-000000000000}"/>
  <bookViews>
    <workbookView xWindow="0" yWindow="0" windowWidth="28800" windowHeight="11760" tabRatio="597" xr2:uid="{00000000-000D-0000-FFFF-FFFF00000000}"/>
  </bookViews>
  <sheets>
    <sheet name="貨物動向目次" sheetId="52" r:id="rId1"/>
    <sheet name="1・面積、会員数" sheetId="61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62" r:id="rId8"/>
    <sheet name="保管高" sheetId="57" r:id="rId9"/>
    <sheet name="東部・富士" sheetId="58" r:id="rId10"/>
    <sheet name="清水・静岡" sheetId="59" r:id="rId11"/>
    <sheet name="駿遠・西部" sheetId="60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" sheetId="56" r:id="rId17"/>
    <sheet name="17・西部推移 " sheetId="51" r:id="rId18"/>
  </sheets>
  <definedNames>
    <definedName name="_xlnm.Print_Area" localSheetId="1">'1・面積、会員数'!$A$1:$M$38</definedName>
    <definedName name="_xlnm.Print_Area" localSheetId="12">'12・東部推移 '!$A$1:$O$70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'16・駿遠推移'!$A$1:$O$92</definedName>
    <definedName name="_xlnm.Print_Area" localSheetId="17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11">駿遠・西部!$A$1:$G$65</definedName>
    <definedName name="_xlnm.Print_Area" localSheetId="10">清水・静岡!$A$1:$G$64</definedName>
    <definedName name="_xlnm.Print_Area" localSheetId="9">東部・富士!$A$1:$G$64</definedName>
    <definedName name="_xlnm.Print_Area" localSheetId="8">保管高!$A$1:$G$64</definedName>
  </definedNames>
  <calcPr calcId="191029"/>
</workbook>
</file>

<file path=xl/calcChain.xml><?xml version="1.0" encoding="utf-8"?>
<calcChain xmlns="http://schemas.openxmlformats.org/spreadsheetml/2006/main">
  <c r="H90" i="62" l="1"/>
  <c r="N76" i="62" s="1"/>
  <c r="E65" i="62" s="1"/>
  <c r="N75" i="62"/>
  <c r="E64" i="62" s="1"/>
  <c r="K75" i="62"/>
  <c r="N74" i="62"/>
  <c r="E63" i="62" s="1"/>
  <c r="K74" i="62"/>
  <c r="N73" i="62"/>
  <c r="K73" i="62"/>
  <c r="N72" i="62"/>
  <c r="K72" i="62"/>
  <c r="N71" i="62"/>
  <c r="E60" i="62" s="1"/>
  <c r="K71" i="62"/>
  <c r="N70" i="62"/>
  <c r="K70" i="62"/>
  <c r="N69" i="62"/>
  <c r="E58" i="62" s="1"/>
  <c r="K69" i="62"/>
  <c r="N68" i="62"/>
  <c r="E57" i="62" s="1"/>
  <c r="K68" i="62"/>
  <c r="N67" i="62"/>
  <c r="E56" i="62" s="1"/>
  <c r="K67" i="62"/>
  <c r="N66" i="62"/>
  <c r="E55" i="62" s="1"/>
  <c r="K66" i="62"/>
  <c r="D65" i="62"/>
  <c r="D64" i="62"/>
  <c r="C64" i="62"/>
  <c r="D63" i="62"/>
  <c r="C63" i="62"/>
  <c r="E62" i="62"/>
  <c r="D62" i="62"/>
  <c r="C62" i="62"/>
  <c r="F62" i="62" s="1"/>
  <c r="E61" i="62"/>
  <c r="D61" i="62"/>
  <c r="C61" i="62"/>
  <c r="D60" i="62"/>
  <c r="C60" i="62"/>
  <c r="F60" i="62" s="1"/>
  <c r="K59" i="62"/>
  <c r="E59" i="62"/>
  <c r="D59" i="62"/>
  <c r="C59" i="62"/>
  <c r="K58" i="62"/>
  <c r="D58" i="62"/>
  <c r="C58" i="62"/>
  <c r="K57" i="62"/>
  <c r="D57" i="62"/>
  <c r="C57" i="62"/>
  <c r="K56" i="62"/>
  <c r="D56" i="62"/>
  <c r="C56" i="62"/>
  <c r="K55" i="62"/>
  <c r="D55" i="62"/>
  <c r="C55" i="62"/>
  <c r="K54" i="62"/>
  <c r="K53" i="62"/>
  <c r="K52" i="62"/>
  <c r="K51" i="62"/>
  <c r="K50" i="62"/>
  <c r="H44" i="62"/>
  <c r="C32" i="62" s="1"/>
  <c r="D32" i="62"/>
  <c r="D31" i="62"/>
  <c r="C31" i="62"/>
  <c r="F31" i="62" s="1"/>
  <c r="D30" i="62"/>
  <c r="C30" i="62"/>
  <c r="N29" i="62"/>
  <c r="E31" i="62" s="1"/>
  <c r="K29" i="62"/>
  <c r="D29" i="62"/>
  <c r="C29" i="62"/>
  <c r="F29" i="62" s="1"/>
  <c r="N28" i="62"/>
  <c r="E30" i="62" s="1"/>
  <c r="K28" i="62"/>
  <c r="D28" i="62"/>
  <c r="C28" i="62"/>
  <c r="N27" i="62"/>
  <c r="E29" i="62" s="1"/>
  <c r="K27" i="62"/>
  <c r="D27" i="62"/>
  <c r="C27" i="62"/>
  <c r="N26" i="62"/>
  <c r="E28" i="62" s="1"/>
  <c r="K26" i="62"/>
  <c r="D26" i="62"/>
  <c r="C26" i="62"/>
  <c r="N25" i="62"/>
  <c r="E27" i="62" s="1"/>
  <c r="K25" i="62"/>
  <c r="D25" i="62"/>
  <c r="C25" i="62"/>
  <c r="N24" i="62"/>
  <c r="E26" i="62" s="1"/>
  <c r="K24" i="62"/>
  <c r="D24" i="62"/>
  <c r="C24" i="62"/>
  <c r="N23" i="62"/>
  <c r="E25" i="62" s="1"/>
  <c r="K23" i="62"/>
  <c r="D23" i="62"/>
  <c r="C23" i="62"/>
  <c r="F23" i="62" s="1"/>
  <c r="N22" i="62"/>
  <c r="E24" i="62" s="1"/>
  <c r="K22" i="62"/>
  <c r="D22" i="62"/>
  <c r="C22" i="62"/>
  <c r="N21" i="62"/>
  <c r="E23" i="62" s="1"/>
  <c r="K21" i="62"/>
  <c r="N20" i="62"/>
  <c r="E22" i="62" s="1"/>
  <c r="K20" i="62"/>
  <c r="K13" i="62"/>
  <c r="K12" i="62"/>
  <c r="K11" i="62"/>
  <c r="K10" i="62"/>
  <c r="K9" i="62"/>
  <c r="K8" i="62"/>
  <c r="K7" i="62"/>
  <c r="K6" i="62"/>
  <c r="K5" i="62"/>
  <c r="K4" i="62"/>
  <c r="N87" i="51"/>
  <c r="O87" i="51" s="1"/>
  <c r="N86" i="51"/>
  <c r="O86" i="51" s="1"/>
  <c r="N85" i="51"/>
  <c r="O85" i="51" s="1"/>
  <c r="N84" i="51"/>
  <c r="N57" i="51"/>
  <c r="O57" i="51" s="1"/>
  <c r="N56" i="51"/>
  <c r="O56" i="51" s="1"/>
  <c r="N55" i="51"/>
  <c r="O55" i="51" s="1"/>
  <c r="N54" i="51"/>
  <c r="N28" i="51"/>
  <c r="O28" i="51" s="1"/>
  <c r="N27" i="51"/>
  <c r="O27" i="51" s="1"/>
  <c r="N26" i="51"/>
  <c r="O26" i="51" s="1"/>
  <c r="N25" i="51"/>
  <c r="N87" i="56"/>
  <c r="O87" i="56" s="1"/>
  <c r="N86" i="56"/>
  <c r="O86" i="56" s="1"/>
  <c r="N85" i="56"/>
  <c r="O85" i="56" s="1"/>
  <c r="N84" i="56"/>
  <c r="N57" i="56"/>
  <c r="O57" i="56" s="1"/>
  <c r="N56" i="56"/>
  <c r="O56" i="56" s="1"/>
  <c r="N55" i="56"/>
  <c r="O55" i="56" s="1"/>
  <c r="N54" i="56"/>
  <c r="N28" i="56"/>
  <c r="O28" i="56" s="1"/>
  <c r="N27" i="56"/>
  <c r="O27" i="56" s="1"/>
  <c r="N26" i="56"/>
  <c r="O26" i="56" s="1"/>
  <c r="N25" i="56"/>
  <c r="N87" i="49"/>
  <c r="O87" i="49" s="1"/>
  <c r="N86" i="49"/>
  <c r="O86" i="49" s="1"/>
  <c r="N85" i="49"/>
  <c r="O85" i="49" s="1"/>
  <c r="N84" i="49"/>
  <c r="N57" i="49"/>
  <c r="O57" i="49" s="1"/>
  <c r="N56" i="49"/>
  <c r="O56" i="49" s="1"/>
  <c r="N55" i="49"/>
  <c r="O55" i="49" s="1"/>
  <c r="N54" i="49"/>
  <c r="N28" i="49"/>
  <c r="O28" i="49" s="1"/>
  <c r="N27" i="49"/>
  <c r="O27" i="49" s="1"/>
  <c r="N26" i="49"/>
  <c r="O26" i="49" s="1"/>
  <c r="N25" i="49"/>
  <c r="N87" i="48"/>
  <c r="O87" i="48" s="1"/>
  <c r="N86" i="48"/>
  <c r="O86" i="48" s="1"/>
  <c r="N85" i="48"/>
  <c r="N84" i="48"/>
  <c r="N57" i="48"/>
  <c r="O57" i="48" s="1"/>
  <c r="N56" i="48"/>
  <c r="O56" i="48" s="1"/>
  <c r="N55" i="48"/>
  <c r="O55" i="48" s="1"/>
  <c r="N54" i="48"/>
  <c r="N28" i="48"/>
  <c r="O28" i="48" s="1"/>
  <c r="N27" i="48"/>
  <c r="O27" i="48" s="1"/>
  <c r="N26" i="48"/>
  <c r="N25" i="48"/>
  <c r="O26" i="48" s="1"/>
  <c r="N74" i="47"/>
  <c r="O74" i="47" s="1"/>
  <c r="N73" i="47"/>
  <c r="O73" i="47" s="1"/>
  <c r="N72" i="47"/>
  <c r="O72" i="47" s="1"/>
  <c r="N71" i="47"/>
  <c r="N46" i="47"/>
  <c r="O46" i="47" s="1"/>
  <c r="N45" i="47"/>
  <c r="O45" i="47" s="1"/>
  <c r="N44" i="47"/>
  <c r="O44" i="47" s="1"/>
  <c r="N43" i="47"/>
  <c r="N22" i="47"/>
  <c r="O22" i="47" s="1"/>
  <c r="N21" i="47"/>
  <c r="O21" i="47" s="1"/>
  <c r="N20" i="47"/>
  <c r="O20" i="47" s="1"/>
  <c r="N19" i="47"/>
  <c r="N69" i="46"/>
  <c r="O69" i="46" s="1"/>
  <c r="N68" i="46"/>
  <c r="O68" i="46" s="1"/>
  <c r="N67" i="46"/>
  <c r="O67" i="46" s="1"/>
  <c r="N66" i="46"/>
  <c r="N45" i="46"/>
  <c r="O45" i="46" s="1"/>
  <c r="N44" i="46"/>
  <c r="O44" i="46" s="1"/>
  <c r="N43" i="46"/>
  <c r="O43" i="46" s="1"/>
  <c r="N42" i="46"/>
  <c r="N20" i="46"/>
  <c r="O20" i="46" s="1"/>
  <c r="N19" i="46"/>
  <c r="O19" i="46" s="1"/>
  <c r="N18" i="46"/>
  <c r="O18" i="46" s="1"/>
  <c r="N17" i="46"/>
  <c r="N89" i="54"/>
  <c r="O89" i="54" s="1"/>
  <c r="N88" i="54"/>
  <c r="O88" i="54" s="1"/>
  <c r="N87" i="54"/>
  <c r="O87" i="54" s="1"/>
  <c r="N86" i="54"/>
  <c r="N59" i="54"/>
  <c r="O59" i="54" s="1"/>
  <c r="N58" i="54"/>
  <c r="O58" i="54" s="1"/>
  <c r="N57" i="54"/>
  <c r="O57" i="54" s="1"/>
  <c r="N56" i="54"/>
  <c r="N29" i="54"/>
  <c r="O29" i="54" s="1"/>
  <c r="N28" i="54"/>
  <c r="O28" i="54" s="1"/>
  <c r="O27" i="54"/>
  <c r="N27" i="54"/>
  <c r="N26" i="54"/>
  <c r="N4" i="7"/>
  <c r="N5" i="7"/>
  <c r="N6" i="7"/>
  <c r="N7" i="7"/>
  <c r="N8" i="7"/>
  <c r="N9" i="7"/>
  <c r="N10" i="7"/>
  <c r="N11" i="7"/>
  <c r="N12" i="7"/>
  <c r="N3" i="7"/>
  <c r="N90" i="54"/>
  <c r="O90" i="54" s="1"/>
  <c r="N60" i="54"/>
  <c r="O60" i="54" s="1"/>
  <c r="N30" i="54"/>
  <c r="D30" i="15"/>
  <c r="D22" i="15"/>
  <c r="D23" i="15"/>
  <c r="D24" i="15"/>
  <c r="D25" i="15"/>
  <c r="D26" i="15"/>
  <c r="D27" i="15"/>
  <c r="D28" i="15"/>
  <c r="D29" i="15"/>
  <c r="D21" i="15"/>
  <c r="J43" i="57"/>
  <c r="C63" i="57" s="1"/>
  <c r="C54" i="57"/>
  <c r="C55" i="57"/>
  <c r="C56" i="57"/>
  <c r="C57" i="57"/>
  <c r="C58" i="57"/>
  <c r="C59" i="57"/>
  <c r="C60" i="57"/>
  <c r="C61" i="57"/>
  <c r="C62" i="57"/>
  <c r="C53" i="57"/>
  <c r="H90" i="60"/>
  <c r="C65" i="60" s="1"/>
  <c r="N75" i="60"/>
  <c r="E64" i="60" s="1"/>
  <c r="K75" i="60"/>
  <c r="N74" i="60"/>
  <c r="E63" i="60" s="1"/>
  <c r="K74" i="60"/>
  <c r="N73" i="60"/>
  <c r="E62" i="60" s="1"/>
  <c r="K73" i="60"/>
  <c r="N72" i="60"/>
  <c r="E61" i="60" s="1"/>
  <c r="K72" i="60"/>
  <c r="N71" i="60"/>
  <c r="E60" i="60" s="1"/>
  <c r="K71" i="60"/>
  <c r="N70" i="60"/>
  <c r="E59" i="60" s="1"/>
  <c r="K70" i="60"/>
  <c r="N69" i="60"/>
  <c r="E58" i="60" s="1"/>
  <c r="K69" i="60"/>
  <c r="N68" i="60"/>
  <c r="E57" i="60" s="1"/>
  <c r="K68" i="60"/>
  <c r="N67" i="60"/>
  <c r="E56" i="60" s="1"/>
  <c r="K67" i="60"/>
  <c r="N66" i="60"/>
  <c r="E55" i="60" s="1"/>
  <c r="K66" i="60"/>
  <c r="D65" i="60"/>
  <c r="D64" i="60"/>
  <c r="C64" i="60"/>
  <c r="D63" i="60"/>
  <c r="C63" i="60"/>
  <c r="D62" i="60"/>
  <c r="C62" i="60"/>
  <c r="D61" i="60"/>
  <c r="C61" i="60"/>
  <c r="D60" i="60"/>
  <c r="C60" i="60"/>
  <c r="K59" i="60"/>
  <c r="D59" i="60"/>
  <c r="C59" i="60"/>
  <c r="K58" i="60"/>
  <c r="D58" i="60"/>
  <c r="C58" i="60"/>
  <c r="K57" i="60"/>
  <c r="D57" i="60"/>
  <c r="C57" i="60"/>
  <c r="K56" i="60"/>
  <c r="D56" i="60"/>
  <c r="C56" i="60"/>
  <c r="K55" i="60"/>
  <c r="D55" i="60"/>
  <c r="C55" i="60"/>
  <c r="K54" i="60"/>
  <c r="K53" i="60"/>
  <c r="K52" i="60"/>
  <c r="K51" i="60"/>
  <c r="K50" i="60"/>
  <c r="H44" i="60"/>
  <c r="N30" i="60" s="1"/>
  <c r="E32" i="60" s="1"/>
  <c r="D32" i="60"/>
  <c r="D31" i="60"/>
  <c r="C31" i="60"/>
  <c r="D30" i="60"/>
  <c r="C30" i="60"/>
  <c r="N29" i="60"/>
  <c r="E31" i="60" s="1"/>
  <c r="K29" i="60"/>
  <c r="D29" i="60"/>
  <c r="C29" i="60"/>
  <c r="N28" i="60"/>
  <c r="E30" i="60" s="1"/>
  <c r="K28" i="60"/>
  <c r="D28" i="60"/>
  <c r="C28" i="60"/>
  <c r="N27" i="60"/>
  <c r="E29" i="60" s="1"/>
  <c r="K27" i="60"/>
  <c r="D27" i="60"/>
  <c r="C27" i="60"/>
  <c r="N26" i="60"/>
  <c r="E28" i="60" s="1"/>
  <c r="K26" i="60"/>
  <c r="D26" i="60"/>
  <c r="C26" i="60"/>
  <c r="N25" i="60"/>
  <c r="E27" i="60" s="1"/>
  <c r="K25" i="60"/>
  <c r="D25" i="60"/>
  <c r="C25" i="60"/>
  <c r="N24" i="60"/>
  <c r="E26" i="60" s="1"/>
  <c r="K24" i="60"/>
  <c r="D24" i="60"/>
  <c r="C24" i="60"/>
  <c r="N23" i="60"/>
  <c r="E25" i="60" s="1"/>
  <c r="K23" i="60"/>
  <c r="D23" i="60"/>
  <c r="C23" i="60"/>
  <c r="N22" i="60"/>
  <c r="E24" i="60" s="1"/>
  <c r="K22" i="60"/>
  <c r="D22" i="60"/>
  <c r="C22" i="60"/>
  <c r="N21" i="60"/>
  <c r="E23" i="60" s="1"/>
  <c r="K21" i="60"/>
  <c r="N20" i="60"/>
  <c r="E22" i="60" s="1"/>
  <c r="K20" i="60"/>
  <c r="K13" i="60"/>
  <c r="K12" i="60"/>
  <c r="K11" i="60"/>
  <c r="K10" i="60"/>
  <c r="K9" i="60"/>
  <c r="K8" i="60"/>
  <c r="K7" i="60"/>
  <c r="K6" i="60"/>
  <c r="K5" i="60"/>
  <c r="K4" i="60"/>
  <c r="H90" i="59"/>
  <c r="N77" i="59" s="1"/>
  <c r="E64" i="59" s="1"/>
  <c r="N76" i="59"/>
  <c r="E63" i="59" s="1"/>
  <c r="K76" i="59"/>
  <c r="N75" i="59"/>
  <c r="E62" i="59" s="1"/>
  <c r="K75" i="59"/>
  <c r="N74" i="59"/>
  <c r="E61" i="59" s="1"/>
  <c r="K74" i="59"/>
  <c r="N73" i="59"/>
  <c r="E60" i="59" s="1"/>
  <c r="K73" i="59"/>
  <c r="N72" i="59"/>
  <c r="E59" i="59" s="1"/>
  <c r="K72" i="59"/>
  <c r="N71" i="59"/>
  <c r="E58" i="59" s="1"/>
  <c r="K71" i="59"/>
  <c r="N70" i="59"/>
  <c r="E57" i="59" s="1"/>
  <c r="K70" i="59"/>
  <c r="N69" i="59"/>
  <c r="E56" i="59" s="1"/>
  <c r="K69" i="59"/>
  <c r="N68" i="59"/>
  <c r="E55" i="59" s="1"/>
  <c r="K68" i="59"/>
  <c r="N67" i="59"/>
  <c r="E54" i="59" s="1"/>
  <c r="K67" i="59"/>
  <c r="D64" i="59"/>
  <c r="D63" i="59"/>
  <c r="C63" i="59"/>
  <c r="D62" i="59"/>
  <c r="C62" i="59"/>
  <c r="D61" i="59"/>
  <c r="C61" i="59"/>
  <c r="D60" i="59"/>
  <c r="C60" i="59"/>
  <c r="K59" i="59"/>
  <c r="D59" i="59"/>
  <c r="C59" i="59"/>
  <c r="K58" i="59"/>
  <c r="D58" i="59"/>
  <c r="C58" i="59"/>
  <c r="K57" i="59"/>
  <c r="D57" i="59"/>
  <c r="C57" i="59"/>
  <c r="K56" i="59"/>
  <c r="D56" i="59"/>
  <c r="C56" i="59"/>
  <c r="K55" i="59"/>
  <c r="D55" i="59"/>
  <c r="C55" i="59"/>
  <c r="K54" i="59"/>
  <c r="D54" i="59"/>
  <c r="C54" i="59"/>
  <c r="K53" i="59"/>
  <c r="K52" i="59"/>
  <c r="K51" i="59"/>
  <c r="K50" i="59"/>
  <c r="H44" i="59"/>
  <c r="N29" i="59" s="1"/>
  <c r="E31" i="59" s="1"/>
  <c r="D31" i="59"/>
  <c r="D30" i="59"/>
  <c r="C30" i="59"/>
  <c r="D29" i="59"/>
  <c r="C29" i="59"/>
  <c r="N28" i="59"/>
  <c r="E30" i="59" s="1"/>
  <c r="K28" i="59"/>
  <c r="D28" i="59"/>
  <c r="C28" i="59"/>
  <c r="N27" i="59"/>
  <c r="E29" i="59" s="1"/>
  <c r="K27" i="59"/>
  <c r="D27" i="59"/>
  <c r="C27" i="59"/>
  <c r="N26" i="59"/>
  <c r="E28" i="59" s="1"/>
  <c r="K26" i="59"/>
  <c r="D26" i="59"/>
  <c r="C26" i="59"/>
  <c r="N25" i="59"/>
  <c r="E27" i="59" s="1"/>
  <c r="K25" i="59"/>
  <c r="D25" i="59"/>
  <c r="C25" i="59"/>
  <c r="N24" i="59"/>
  <c r="E26" i="59" s="1"/>
  <c r="K24" i="59"/>
  <c r="D24" i="59"/>
  <c r="C24" i="59"/>
  <c r="N23" i="59"/>
  <c r="E25" i="59" s="1"/>
  <c r="K23" i="59"/>
  <c r="D23" i="59"/>
  <c r="C23" i="59"/>
  <c r="N22" i="59"/>
  <c r="E24" i="59" s="1"/>
  <c r="K22" i="59"/>
  <c r="D22" i="59"/>
  <c r="C22" i="59"/>
  <c r="N21" i="59"/>
  <c r="E23" i="59" s="1"/>
  <c r="K21" i="59"/>
  <c r="D21" i="59"/>
  <c r="C21" i="59"/>
  <c r="N20" i="59"/>
  <c r="E22" i="59" s="1"/>
  <c r="K20" i="59"/>
  <c r="N19" i="59"/>
  <c r="E21" i="59" s="1"/>
  <c r="K19" i="59"/>
  <c r="K13" i="59"/>
  <c r="K12" i="59"/>
  <c r="K11" i="59"/>
  <c r="K10" i="59"/>
  <c r="K9" i="59"/>
  <c r="K8" i="59"/>
  <c r="K7" i="59"/>
  <c r="K6" i="59"/>
  <c r="K5" i="59"/>
  <c r="K4" i="59"/>
  <c r="H89" i="58"/>
  <c r="N73" i="58" s="1"/>
  <c r="E64" i="58" s="1"/>
  <c r="N72" i="58"/>
  <c r="E63" i="58" s="1"/>
  <c r="N71" i="58"/>
  <c r="E62" i="58" s="1"/>
  <c r="N70" i="58"/>
  <c r="E61" i="58" s="1"/>
  <c r="N69" i="58"/>
  <c r="E60" i="58" s="1"/>
  <c r="N68" i="58"/>
  <c r="E59" i="58" s="1"/>
  <c r="N67" i="58"/>
  <c r="E58" i="58" s="1"/>
  <c r="N66" i="58"/>
  <c r="E57" i="58" s="1"/>
  <c r="N65" i="58"/>
  <c r="E56" i="58" s="1"/>
  <c r="N64" i="58"/>
  <c r="E55" i="58" s="1"/>
  <c r="D64" i="58"/>
  <c r="N63" i="58"/>
  <c r="E54" i="58" s="1"/>
  <c r="D63" i="58"/>
  <c r="C63" i="58"/>
  <c r="D62" i="58"/>
  <c r="C62" i="58"/>
  <c r="D61" i="58"/>
  <c r="C61" i="58"/>
  <c r="D60" i="58"/>
  <c r="C60" i="58"/>
  <c r="D59" i="58"/>
  <c r="C59" i="58"/>
  <c r="K58" i="58"/>
  <c r="K72" i="58" s="1"/>
  <c r="D58" i="58"/>
  <c r="C58" i="58"/>
  <c r="K57" i="58"/>
  <c r="K71" i="58" s="1"/>
  <c r="D57" i="58"/>
  <c r="C57" i="58"/>
  <c r="K56" i="58"/>
  <c r="K70" i="58" s="1"/>
  <c r="D56" i="58"/>
  <c r="C56" i="58"/>
  <c r="K55" i="58"/>
  <c r="K69" i="58" s="1"/>
  <c r="D55" i="58"/>
  <c r="C55" i="58"/>
  <c r="K54" i="58"/>
  <c r="K68" i="58" s="1"/>
  <c r="D54" i="58"/>
  <c r="C54" i="58"/>
  <c r="K53" i="58"/>
  <c r="K67" i="58" s="1"/>
  <c r="K52" i="58"/>
  <c r="K66" i="58" s="1"/>
  <c r="K51" i="58"/>
  <c r="K65" i="58" s="1"/>
  <c r="K50" i="58"/>
  <c r="K64" i="58" s="1"/>
  <c r="K49" i="58"/>
  <c r="K63" i="58" s="1"/>
  <c r="H44" i="58"/>
  <c r="C32" i="58" s="1"/>
  <c r="D32" i="58"/>
  <c r="D31" i="58"/>
  <c r="C31" i="58"/>
  <c r="D30" i="58"/>
  <c r="C30" i="58"/>
  <c r="D29" i="58"/>
  <c r="C29" i="58"/>
  <c r="D28" i="58"/>
  <c r="C28" i="58"/>
  <c r="D27" i="58"/>
  <c r="C27" i="58"/>
  <c r="D26" i="58"/>
  <c r="C26" i="58"/>
  <c r="N25" i="58"/>
  <c r="E31" i="58" s="1"/>
  <c r="K25" i="58"/>
  <c r="D25" i="58"/>
  <c r="C25" i="58"/>
  <c r="N24" i="58"/>
  <c r="E30" i="58" s="1"/>
  <c r="K24" i="58"/>
  <c r="D24" i="58"/>
  <c r="C24" i="58"/>
  <c r="N23" i="58"/>
  <c r="E29" i="58" s="1"/>
  <c r="K23" i="58"/>
  <c r="D23" i="58"/>
  <c r="C23" i="58"/>
  <c r="N22" i="58"/>
  <c r="E28" i="58" s="1"/>
  <c r="K22" i="58"/>
  <c r="D22" i="58"/>
  <c r="C22" i="58"/>
  <c r="N21" i="58"/>
  <c r="E27" i="58" s="1"/>
  <c r="K21" i="58"/>
  <c r="N20" i="58"/>
  <c r="E26" i="58" s="1"/>
  <c r="K20" i="58"/>
  <c r="N19" i="58"/>
  <c r="E25" i="58" s="1"/>
  <c r="K19" i="58"/>
  <c r="N18" i="58"/>
  <c r="E24" i="58" s="1"/>
  <c r="K18" i="58"/>
  <c r="N17" i="58"/>
  <c r="E23" i="58" s="1"/>
  <c r="K17" i="58"/>
  <c r="N16" i="58"/>
  <c r="E22" i="58" s="1"/>
  <c r="K16" i="58"/>
  <c r="K13" i="58"/>
  <c r="K12" i="58"/>
  <c r="K11" i="58"/>
  <c r="K10" i="58"/>
  <c r="K9" i="58"/>
  <c r="K8" i="58"/>
  <c r="K7" i="58"/>
  <c r="K6" i="58"/>
  <c r="K5" i="58"/>
  <c r="K4" i="58"/>
  <c r="D63" i="57"/>
  <c r="D62" i="57"/>
  <c r="D61" i="57"/>
  <c r="D60" i="57"/>
  <c r="D59" i="57"/>
  <c r="D58" i="57"/>
  <c r="D57" i="57"/>
  <c r="D56" i="57"/>
  <c r="D55" i="57"/>
  <c r="D54" i="57"/>
  <c r="D53" i="57"/>
  <c r="M38" i="57"/>
  <c r="P38" i="57" s="1"/>
  <c r="P37" i="57"/>
  <c r="M37" i="57"/>
  <c r="P36" i="57"/>
  <c r="M36" i="57"/>
  <c r="P35" i="57"/>
  <c r="M35" i="57"/>
  <c r="P34" i="57"/>
  <c r="M34" i="57"/>
  <c r="P33" i="57"/>
  <c r="M33" i="57"/>
  <c r="P32" i="57"/>
  <c r="M32" i="57"/>
  <c r="P31" i="57"/>
  <c r="M31" i="57"/>
  <c r="P30" i="57"/>
  <c r="M30" i="57"/>
  <c r="P29" i="57"/>
  <c r="M29" i="57"/>
  <c r="P28" i="57"/>
  <c r="M28" i="57"/>
  <c r="O12" i="57"/>
  <c r="O25" i="57" s="1"/>
  <c r="N12" i="57"/>
  <c r="M25" i="57" s="1"/>
  <c r="L12" i="57"/>
  <c r="O37" i="57" s="1"/>
  <c r="O11" i="57"/>
  <c r="O24" i="57" s="1"/>
  <c r="N11" i="57"/>
  <c r="M24" i="57" s="1"/>
  <c r="P24" i="57" s="1"/>
  <c r="L11" i="57"/>
  <c r="L24" i="57" s="1"/>
  <c r="O10" i="57"/>
  <c r="O23" i="57" s="1"/>
  <c r="N10" i="57"/>
  <c r="M23" i="57" s="1"/>
  <c r="P23" i="57" s="1"/>
  <c r="L10" i="57"/>
  <c r="O35" i="57" s="1"/>
  <c r="O9" i="57"/>
  <c r="O22" i="57" s="1"/>
  <c r="N9" i="57"/>
  <c r="M22" i="57" s="1"/>
  <c r="P22" i="57" s="1"/>
  <c r="L9" i="57"/>
  <c r="L22" i="57" s="1"/>
  <c r="O8" i="57"/>
  <c r="O21" i="57" s="1"/>
  <c r="N8" i="57"/>
  <c r="M21" i="57" s="1"/>
  <c r="P21" i="57" s="1"/>
  <c r="L8" i="57"/>
  <c r="O33" i="57" s="1"/>
  <c r="O7" i="57"/>
  <c r="O20" i="57" s="1"/>
  <c r="N7" i="57"/>
  <c r="M20" i="57" s="1"/>
  <c r="P20" i="57" s="1"/>
  <c r="L7" i="57"/>
  <c r="O32" i="57" s="1"/>
  <c r="O6" i="57"/>
  <c r="O19" i="57" s="1"/>
  <c r="N6" i="57"/>
  <c r="M19" i="57" s="1"/>
  <c r="P19" i="57" s="1"/>
  <c r="L6" i="57"/>
  <c r="O31" i="57" s="1"/>
  <c r="O5" i="57"/>
  <c r="O18" i="57" s="1"/>
  <c r="N5" i="57"/>
  <c r="M18" i="57" s="1"/>
  <c r="P18" i="57" s="1"/>
  <c r="L5" i="57"/>
  <c r="L18" i="57" s="1"/>
  <c r="O4" i="57"/>
  <c r="O17" i="57" s="1"/>
  <c r="N4" i="57"/>
  <c r="M17" i="57" s="1"/>
  <c r="L4" i="57"/>
  <c r="O29" i="57" s="1"/>
  <c r="O3" i="57"/>
  <c r="O16" i="57" s="1"/>
  <c r="N3" i="57"/>
  <c r="M16" i="57" s="1"/>
  <c r="P16" i="57" s="1"/>
  <c r="L3" i="57"/>
  <c r="O28" i="57" s="1"/>
  <c r="F59" i="62" l="1"/>
  <c r="F63" i="62"/>
  <c r="F61" i="62"/>
  <c r="F56" i="62"/>
  <c r="F55" i="62"/>
  <c r="F57" i="62"/>
  <c r="F58" i="62"/>
  <c r="F64" i="62"/>
  <c r="F25" i="62"/>
  <c r="F32" i="62"/>
  <c r="F27" i="62"/>
  <c r="F22" i="62"/>
  <c r="F26" i="62"/>
  <c r="F28" i="62"/>
  <c r="F24" i="62"/>
  <c r="F30" i="62"/>
  <c r="N30" i="62"/>
  <c r="E32" i="62" s="1"/>
  <c r="C65" i="62"/>
  <c r="F65" i="62" s="1"/>
  <c r="O30" i="54"/>
  <c r="E59" i="57"/>
  <c r="P17" i="57"/>
  <c r="E54" i="57" s="1"/>
  <c r="E60" i="57"/>
  <c r="E56" i="57"/>
  <c r="P25" i="57"/>
  <c r="E62" i="57" s="1"/>
  <c r="E53" i="57"/>
  <c r="E55" i="57"/>
  <c r="E57" i="57"/>
  <c r="E58" i="57"/>
  <c r="E61" i="57"/>
  <c r="F26" i="59"/>
  <c r="F28" i="59"/>
  <c r="F62" i="58"/>
  <c r="F56" i="57"/>
  <c r="F53" i="57"/>
  <c r="F59" i="57"/>
  <c r="F55" i="57"/>
  <c r="F62" i="57"/>
  <c r="L16" i="57"/>
  <c r="L25" i="57"/>
  <c r="F54" i="57"/>
  <c r="F27" i="59"/>
  <c r="F59" i="59"/>
  <c r="F30" i="59"/>
  <c r="F60" i="60"/>
  <c r="F21" i="59"/>
  <c r="F29" i="58"/>
  <c r="F26" i="60"/>
  <c r="F62" i="60"/>
  <c r="F65" i="60"/>
  <c r="F64" i="60"/>
  <c r="F59" i="60"/>
  <c r="N76" i="60"/>
  <c r="E65" i="60" s="1"/>
  <c r="F57" i="60"/>
  <c r="F55" i="60"/>
  <c r="F58" i="60"/>
  <c r="F61" i="60"/>
  <c r="F56" i="60"/>
  <c r="F63" i="60"/>
  <c r="F27" i="60"/>
  <c r="F24" i="60"/>
  <c r="F22" i="60"/>
  <c r="F31" i="60"/>
  <c r="C32" i="60"/>
  <c r="F32" i="60" s="1"/>
  <c r="F29" i="60"/>
  <c r="F25" i="60"/>
  <c r="F30" i="60"/>
  <c r="F23" i="60"/>
  <c r="F28" i="60"/>
  <c r="F63" i="59"/>
  <c r="F57" i="59"/>
  <c r="F55" i="59"/>
  <c r="F61" i="59"/>
  <c r="F60" i="59"/>
  <c r="F56" i="59"/>
  <c r="F58" i="59"/>
  <c r="F62" i="59"/>
  <c r="F54" i="59"/>
  <c r="F24" i="59"/>
  <c r="F22" i="59"/>
  <c r="F29" i="59"/>
  <c r="F25" i="59"/>
  <c r="F23" i="59"/>
  <c r="C31" i="59"/>
  <c r="F31" i="59" s="1"/>
  <c r="C64" i="59"/>
  <c r="F64" i="59" s="1"/>
  <c r="F63" i="58"/>
  <c r="F60" i="58"/>
  <c r="F59" i="58"/>
  <c r="F57" i="58"/>
  <c r="F61" i="58"/>
  <c r="F58" i="58"/>
  <c r="F55" i="58"/>
  <c r="F56" i="58"/>
  <c r="F54" i="58"/>
  <c r="F31" i="58"/>
  <c r="F28" i="58"/>
  <c r="F26" i="58"/>
  <c r="F23" i="58"/>
  <c r="F22" i="58"/>
  <c r="F25" i="58"/>
  <c r="N26" i="58"/>
  <c r="E32" i="58" s="1"/>
  <c r="F24" i="58"/>
  <c r="F32" i="58"/>
  <c r="F27" i="58"/>
  <c r="F30" i="58"/>
  <c r="C64" i="58"/>
  <c r="F64" i="58" s="1"/>
  <c r="F58" i="57"/>
  <c r="F60" i="57"/>
  <c r="F61" i="57"/>
  <c r="F57" i="57"/>
  <c r="N13" i="57"/>
  <c r="L19" i="57"/>
  <c r="F63" i="57"/>
  <c r="E63" i="57"/>
  <c r="O30" i="57"/>
  <c r="O34" i="57"/>
  <c r="L17" i="57"/>
  <c r="L20" i="57"/>
  <c r="L23" i="57"/>
  <c r="M26" i="57"/>
  <c r="P26" i="57" s="1"/>
  <c r="O36" i="57"/>
  <c r="L21" i="57"/>
  <c r="J43" i="7" l="1"/>
  <c r="N13" i="7" s="1"/>
  <c r="H44" i="8" l="1"/>
  <c r="H44" i="15" l="1"/>
  <c r="D63" i="7" l="1"/>
  <c r="L11" i="41" l="1"/>
  <c r="L12" i="41"/>
  <c r="L13" i="41"/>
  <c r="L14" i="41"/>
  <c r="L15" i="41"/>
  <c r="L16" i="41"/>
  <c r="D23" i="8" l="1"/>
  <c r="D26" i="8" l="1"/>
  <c r="N64" i="8" l="1"/>
  <c r="N65" i="8"/>
  <c r="N66" i="8"/>
  <c r="N67" i="8"/>
  <c r="N68" i="8"/>
  <c r="N69" i="8"/>
  <c r="N70" i="8"/>
  <c r="N71" i="8"/>
  <c r="N72" i="8"/>
  <c r="N63" i="8"/>
  <c r="D61" i="8" l="1"/>
  <c r="D62" i="15"/>
  <c r="M8" i="41"/>
  <c r="L17" i="41" s="1"/>
  <c r="N67" i="15"/>
  <c r="N68" i="15"/>
  <c r="N69" i="15"/>
  <c r="N70" i="15"/>
  <c r="N71" i="15"/>
  <c r="N72" i="15"/>
  <c r="N73" i="15"/>
  <c r="E60" i="15" s="1"/>
  <c r="N74" i="15"/>
  <c r="N75" i="15"/>
  <c r="N76" i="15"/>
  <c r="H89" i="8"/>
  <c r="N73" i="8" s="1"/>
  <c r="D61" i="15"/>
  <c r="C27" i="8" l="1"/>
  <c r="D27" i="8"/>
  <c r="N21" i="8"/>
  <c r="E27" i="8" s="1"/>
  <c r="C30" i="8"/>
  <c r="D30" i="8"/>
  <c r="N26" i="8"/>
  <c r="E32" i="8" s="1"/>
  <c r="C31" i="8"/>
  <c r="D31" i="8"/>
  <c r="N25" i="8"/>
  <c r="E31" i="8" s="1"/>
  <c r="C62" i="8"/>
  <c r="D62" i="8"/>
  <c r="L2" i="41"/>
  <c r="N11" i="41" s="1"/>
  <c r="L3" i="41"/>
  <c r="N12" i="41" s="1"/>
  <c r="O12" i="41" s="1"/>
  <c r="L4" i="41"/>
  <c r="N13" i="41" s="1"/>
  <c r="L5" i="41"/>
  <c r="N14" i="41" s="1"/>
  <c r="L6" i="41"/>
  <c r="N15" i="41" s="1"/>
  <c r="L7" i="41"/>
  <c r="N16" i="41" s="1"/>
  <c r="J8" i="41"/>
  <c r="C61" i="8"/>
  <c r="F61" i="8" s="1"/>
  <c r="E63" i="8"/>
  <c r="C63" i="8"/>
  <c r="D63" i="8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F26" i="15" s="1"/>
  <c r="C27" i="15"/>
  <c r="C28" i="15"/>
  <c r="C29" i="15"/>
  <c r="C30" i="15"/>
  <c r="C21" i="15"/>
  <c r="N20" i="15"/>
  <c r="E22" i="15" s="1"/>
  <c r="D32" i="8"/>
  <c r="C61" i="15"/>
  <c r="F61" i="15" s="1"/>
  <c r="E61" i="15"/>
  <c r="K19" i="15"/>
  <c r="N19" i="15"/>
  <c r="E21" i="15" s="1"/>
  <c r="K20" i="15"/>
  <c r="K21" i="15"/>
  <c r="N21" i="15"/>
  <c r="E23" i="15" s="1"/>
  <c r="K22" i="15"/>
  <c r="N22" i="15"/>
  <c r="E24" i="15" s="1"/>
  <c r="K23" i="15"/>
  <c r="N23" i="15"/>
  <c r="E25" i="15" s="1"/>
  <c r="K24" i="15"/>
  <c r="N24" i="15"/>
  <c r="E26" i="15" s="1"/>
  <c r="K25" i="15"/>
  <c r="N25" i="15"/>
  <c r="E27" i="15" s="1"/>
  <c r="K26" i="15"/>
  <c r="N26" i="15"/>
  <c r="E28" i="15" s="1"/>
  <c r="K27" i="15"/>
  <c r="N27" i="15"/>
  <c r="E29" i="15" s="1"/>
  <c r="K28" i="15"/>
  <c r="N28" i="15"/>
  <c r="E30" i="15" s="1"/>
  <c r="N29" i="15"/>
  <c r="E31" i="15" s="1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C62" i="15"/>
  <c r="E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M16" i="7"/>
  <c r="O3" i="7"/>
  <c r="O16" i="7" s="1"/>
  <c r="L4" i="7"/>
  <c r="O29" i="7" s="1"/>
  <c r="M17" i="7"/>
  <c r="P17" i="7" s="1"/>
  <c r="E54" i="7" s="1"/>
  <c r="O4" i="7"/>
  <c r="O17" i="7" s="1"/>
  <c r="L5" i="7"/>
  <c r="O30" i="7" s="1"/>
  <c r="M18" i="7"/>
  <c r="P18" i="7" s="1"/>
  <c r="E55" i="7" s="1"/>
  <c r="O5" i="7"/>
  <c r="O18" i="7" s="1"/>
  <c r="L6" i="7"/>
  <c r="O31" i="7" s="1"/>
  <c r="M19" i="7"/>
  <c r="P19" i="7" s="1"/>
  <c r="E56" i="7" s="1"/>
  <c r="O6" i="7"/>
  <c r="O19" i="7" s="1"/>
  <c r="L7" i="7"/>
  <c r="O32" i="7" s="1"/>
  <c r="M20" i="7"/>
  <c r="P20" i="7" s="1"/>
  <c r="E57" i="7" s="1"/>
  <c r="O7" i="7"/>
  <c r="O20" i="7" s="1"/>
  <c r="L8" i="7"/>
  <c r="L21" i="7" s="1"/>
  <c r="M21" i="7"/>
  <c r="P21" i="7" s="1"/>
  <c r="E58" i="7" s="1"/>
  <c r="O8" i="7"/>
  <c r="O21" i="7" s="1"/>
  <c r="L9" i="7"/>
  <c r="O34" i="7" s="1"/>
  <c r="M22" i="7"/>
  <c r="P22" i="7" s="1"/>
  <c r="E59" i="7" s="1"/>
  <c r="O9" i="7"/>
  <c r="O22" i="7" s="1"/>
  <c r="L10" i="7"/>
  <c r="O35" i="7" s="1"/>
  <c r="M23" i="7"/>
  <c r="P23" i="7" s="1"/>
  <c r="E60" i="7" s="1"/>
  <c r="O10" i="7"/>
  <c r="O23" i="7" s="1"/>
  <c r="L11" i="7"/>
  <c r="O36" i="7" s="1"/>
  <c r="M24" i="7"/>
  <c r="P24" i="7" s="1"/>
  <c r="E61" i="7" s="1"/>
  <c r="O11" i="7"/>
  <c r="O24" i="7" s="1"/>
  <c r="L12" i="7"/>
  <c r="L25" i="7" s="1"/>
  <c r="M25" i="7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F31" i="8" l="1"/>
  <c r="F60" i="15"/>
  <c r="F63" i="15"/>
  <c r="O14" i="41"/>
  <c r="O13" i="41"/>
  <c r="O15" i="41"/>
  <c r="O11" i="41"/>
  <c r="O16" i="41"/>
  <c r="O33" i="7"/>
  <c r="L17" i="7"/>
  <c r="L16" i="7"/>
  <c r="F62" i="8"/>
  <c r="C63" i="7"/>
  <c r="E63" i="7" s="1"/>
  <c r="F25" i="8"/>
  <c r="F60" i="8"/>
  <c r="L23" i="7"/>
  <c r="L19" i="7"/>
  <c r="F63" i="8"/>
  <c r="F26" i="8"/>
  <c r="F28" i="8"/>
  <c r="F21" i="15"/>
  <c r="C64" i="15"/>
  <c r="F64" i="15" s="1"/>
  <c r="N77" i="15"/>
  <c r="E64" i="15" s="1"/>
  <c r="F23" i="15"/>
  <c r="F29" i="15"/>
  <c r="F27" i="15"/>
  <c r="F25" i="15"/>
  <c r="F56" i="8"/>
  <c r="C32" i="8"/>
  <c r="F32" i="8" s="1"/>
  <c r="L20" i="7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F62" i="15"/>
  <c r="F59" i="15"/>
  <c r="F58" i="15"/>
  <c r="F57" i="15"/>
  <c r="F56" i="15"/>
  <c r="F55" i="15"/>
  <c r="F54" i="15"/>
  <c r="F30" i="15"/>
  <c r="F28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<sst xmlns="http://schemas.openxmlformats.org/spreadsheetml/2006/main" count="1675" uniqueCount="218">
  <si>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</si>
  <si>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</si>
  <si>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</si>
  <si>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</si>
  <si>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</si>
  <si>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</si>
  <si>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</si>
  <si>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</si>
  <si>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  <rPh sb="0" eb="2">
      <t>ゴウケイ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</si>
  <si>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</si>
  <si>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</si>
  <si>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</si>
  <si>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</si>
  <si>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</si>
  <si>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</si>
  <si>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</si>
  <si>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</si>
  <si>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</si>
  <si>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</si>
  <si>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</si>
  <si>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</si>
  <si>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</si>
  <si>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</si>
  <si>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</si>
  <si>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</si>
  <si>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</si>
  <si>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</si>
  <si>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</si>
  <si>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</si>
  <si>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</si>
  <si>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</si>
  <si>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</si>
  <si>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</si>
  <si>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</si>
  <si>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</si>
  <si>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</si>
  <si>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</si>
  <si>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</si>
  <si>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</si>
  <si>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</si>
  <si>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</si>
  <si>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</si>
  <si>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</si>
  <si>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</si>
  <si>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</si>
  <si>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</si>
  <si>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</si>
  <si>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</si>
  <si>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合計</t>
    <rPh sb="0" eb="2">
      <t>ゴウケイ</t>
    </rPh>
    <phoneticPr fontId="13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</si>
  <si>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</si>
  <si>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</si>
  <si>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</si>
  <si>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</si>
  <si>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</si>
  <si>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3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</si>
  <si>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</si>
  <si>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</si>
  <si>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</si>
  <si>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</si>
  <si>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</si>
  <si>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</si>
  <si>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</si>
  <si>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</si>
  <si>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</si>
  <si>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</si>
  <si>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</si>
  <si>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</si>
  <si>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</si>
  <si>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</si>
  <si>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</si>
  <si>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</si>
  <si>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</si>
  <si>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</si>
  <si>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</si>
  <si>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</si>
  <si>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</si>
  <si>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</si>
  <si>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</si>
  <si>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</si>
  <si>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</si>
  <si>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</si>
  <si>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</si>
  <si>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</si>
  <si>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</si>
  <si>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</si>
  <si>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</si>
  <si>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</si>
  <si>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</si>
  <si>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</si>
  <si>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</si>
  <si>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</si>
  <si>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</si>
  <si>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４０品目合計</t>
    <rPh sb="2" eb="4">
      <t>ヒンモク</t>
    </rPh>
    <rPh sb="4" eb="6">
      <t>ゴウケイ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</si>
  <si>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</si>
  <si>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</si>
  <si>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3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</si>
  <si>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</si>
  <si>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</si>
  <si>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</si>
  <si>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</si>
  <si>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</si>
  <si>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</si>
  <si>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</si>
  <si>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</si>
  <si>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</si>
  <si>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</si>
  <si>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缶詰・びん詰</t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</si>
  <si>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</si>
  <si>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</si>
  <si>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</si>
  <si>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</si>
  <si>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</si>
  <si>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</si>
  <si>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</si>
  <si>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</si>
  <si>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</si>
  <si>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</si>
  <si>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</si>
  <si>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</si>
  <si>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</si>
  <si>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</si>
  <si>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</si>
  <si>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</si>
  <si>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</si>
  <si>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</si>
  <si>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</si>
  <si>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</si>
  <si>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</si>
  <si>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</si>
  <si>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</si>
  <si>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</si>
  <si>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</si>
  <si>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</si>
  <si>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</si>
  <si>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</si>
  <si>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</si>
  <si>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</si>
  <si>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</si>
  <si>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</si>
  <si>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</si>
  <si>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</si>
  <si>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</si>
  <si>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</si>
  <si>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</si>
  <si>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</si>
  <si>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</si>
  <si>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</si>
  <si>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</si>
  <si>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</si>
  <si>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</si>
  <si>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</si>
  <si>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</si>
  <si>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</si>
  <si>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</si>
  <si>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t>平成25年</t>
    <rPh sb="0" eb="2">
      <t>ヘイセイ</t>
    </rPh>
    <rPh sb="4" eb="5">
      <t>ネン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</si>
  <si>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</si>
  <si>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</si>
  <si>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</si>
  <si>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</si>
  <si>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</si>
  <si>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</si>
  <si>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平成28年</t>
    <rPh sb="0" eb="2">
      <t>ヘイセイ</t>
    </rPh>
    <rPh sb="4" eb="5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</si>
  <si>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</si>
  <si>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</si>
  <si>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</si>
  <si>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</si>
  <si>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</si>
  <si>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平成29年</t>
    <rPh sb="0" eb="2">
      <t>ヘイセイ</t>
    </rPh>
    <rPh sb="4" eb="5">
      <t>ネン</t>
    </rPh>
    <phoneticPr fontId="2"/>
  </si>
  <si>
    <t>(12月実績）</t>
    <rPh sb="3" eb="4">
      <t>ガツ</t>
    </rPh>
    <rPh sb="4" eb="6">
      <t>ジッセキ</t>
    </rPh>
    <phoneticPr fontId="2"/>
  </si>
  <si>
    <t>40品目合計</t>
    <rPh sb="2" eb="4">
      <t>ヒンモク</t>
    </rPh>
    <rPh sb="4" eb="6">
      <t>ゴウケイ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</si>
  <si>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</si>
  <si>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</si>
  <si>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</si>
  <si>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令和1年</t>
    <rPh sb="0" eb="1">
      <t>レイ</t>
    </rPh>
    <rPh sb="1" eb="2">
      <t>ワ</t>
    </rPh>
    <rPh sb="3" eb="4">
      <t>ネン</t>
    </rPh>
    <phoneticPr fontId="2"/>
  </si>
  <si>
    <t>トン数</t>
    <rPh sb="2" eb="3">
      <t>スウ</t>
    </rPh>
    <phoneticPr fontId="2"/>
  </si>
  <si>
    <t>令和3年</t>
    <rPh sb="0" eb="1">
      <t>レイ</t>
    </rPh>
    <rPh sb="1" eb="2">
      <t>ワ</t>
    </rPh>
    <rPh sb="3" eb="4">
      <t>ネン</t>
    </rPh>
    <phoneticPr fontId="2"/>
  </si>
  <si>
    <t>回転率（％）</t>
    <rPh sb="0" eb="3">
      <t>カイテンリツ</t>
    </rPh>
    <phoneticPr fontId="2"/>
  </si>
  <si>
    <t>保管残高</t>
    <rPh sb="0" eb="3">
      <t>ホカンザン</t>
    </rPh>
    <rPh sb="3" eb="4">
      <t>タカ</t>
    </rPh>
    <phoneticPr fontId="2"/>
  </si>
  <si>
    <t>保管残高</t>
    <rPh sb="0" eb="4">
      <t>ホカンザンダカ</t>
    </rPh>
    <phoneticPr fontId="2"/>
  </si>
  <si>
    <t>支部別保管残高</t>
    <rPh sb="0" eb="2">
      <t>シブ</t>
    </rPh>
    <rPh sb="2" eb="3">
      <t>ベツ</t>
    </rPh>
    <rPh sb="3" eb="7">
      <t>ホカンザンダカ</t>
    </rPh>
    <phoneticPr fontId="2"/>
  </si>
  <si>
    <t>保管残高</t>
    <rPh sb="0" eb="4">
      <t>ホカンザンダカ</t>
    </rPh>
    <phoneticPr fontId="2"/>
  </si>
  <si>
    <t>保管残高</t>
    <rPh sb="0" eb="4">
      <t>ホカンザンダカ</t>
    </rPh>
    <phoneticPr fontId="2"/>
  </si>
  <si>
    <t>合計</t>
    <rPh sb="0" eb="2">
      <t>ゴウケイ</t>
    </rPh>
    <phoneticPr fontId="2"/>
  </si>
  <si>
    <t>前月保管残高</t>
    <rPh sb="0" eb="2">
      <t>ゼンゲツ</t>
    </rPh>
    <rPh sb="2" eb="6">
      <t>ホカンザンダカ</t>
    </rPh>
    <phoneticPr fontId="2"/>
  </si>
  <si>
    <t>在貨面積</t>
    <rPh sb="0" eb="1">
      <t>ザイ</t>
    </rPh>
    <rPh sb="1" eb="2">
      <t>カ</t>
    </rPh>
    <rPh sb="2" eb="4">
      <t>メンセキ</t>
    </rPh>
    <phoneticPr fontId="2"/>
  </si>
  <si>
    <t>令和4年</t>
    <rPh sb="0" eb="1">
      <t>レイ</t>
    </rPh>
    <rPh sb="1" eb="2">
      <t>ワ</t>
    </rPh>
    <rPh sb="3" eb="4">
      <t>ネン</t>
    </rPh>
    <phoneticPr fontId="2"/>
  </si>
  <si>
    <t>4年（値）</t>
    <rPh sb="1" eb="2">
      <t>ネン</t>
    </rPh>
    <rPh sb="3" eb="4">
      <t>アタイ</t>
    </rPh>
    <phoneticPr fontId="2"/>
  </si>
  <si>
    <t>4年（％）</t>
    <rPh sb="1" eb="2">
      <t>ネン</t>
    </rPh>
    <phoneticPr fontId="2"/>
  </si>
  <si>
    <t>令和4年</t>
    <rPh sb="0" eb="1">
      <t>レイ</t>
    </rPh>
    <rPh sb="1" eb="2">
      <t>ワ</t>
    </rPh>
    <rPh sb="3" eb="4">
      <t>ネン</t>
    </rPh>
    <phoneticPr fontId="13"/>
  </si>
  <si>
    <t>その他</t>
    <rPh sb="2" eb="3">
      <t>タ</t>
    </rPh>
    <phoneticPr fontId="2"/>
  </si>
  <si>
    <t>令和3年</t>
    <phoneticPr fontId="2"/>
  </si>
  <si>
    <t>前月</t>
    <rPh sb="0" eb="2">
      <t>ゼンゲツ</t>
    </rPh>
    <phoneticPr fontId="2"/>
  </si>
  <si>
    <t>駿遠支部</t>
    <rPh sb="0" eb="2">
      <t>スンエン</t>
    </rPh>
    <rPh sb="2" eb="4">
      <t>シブ</t>
    </rPh>
    <phoneticPr fontId="2"/>
  </si>
  <si>
    <t>令和5年</t>
    <rPh sb="0" eb="1">
      <t>レイ</t>
    </rPh>
    <rPh sb="1" eb="2">
      <t>ワ</t>
    </rPh>
    <rPh sb="3" eb="4">
      <t>ネン</t>
    </rPh>
    <phoneticPr fontId="2"/>
  </si>
  <si>
    <t>5年（値）</t>
    <rPh sb="1" eb="2">
      <t>ネン</t>
    </rPh>
    <rPh sb="3" eb="4">
      <t>アタイ</t>
    </rPh>
    <phoneticPr fontId="2"/>
  </si>
  <si>
    <t>5年（％）</t>
    <rPh sb="1" eb="2">
      <t>ネン</t>
    </rPh>
    <phoneticPr fontId="2"/>
  </si>
  <si>
    <t>令和４年</t>
    <rPh sb="0" eb="2">
      <t>レイワ</t>
    </rPh>
    <rPh sb="3" eb="4">
      <t>ネン</t>
    </rPh>
    <phoneticPr fontId="2"/>
  </si>
  <si>
    <t>令和５年</t>
    <rPh sb="0" eb="2">
      <t>レイワ</t>
    </rPh>
    <rPh sb="3" eb="4">
      <t>ネン</t>
    </rPh>
    <phoneticPr fontId="2"/>
  </si>
  <si>
    <t>令和5年</t>
    <rPh sb="0" eb="2">
      <t>レイワ</t>
    </rPh>
    <rPh sb="3" eb="4">
      <t>ネン</t>
    </rPh>
    <phoneticPr fontId="2"/>
  </si>
  <si>
    <t>令和4年</t>
    <rPh sb="0" eb="2">
      <t>レイワ</t>
    </rPh>
    <rPh sb="3" eb="4">
      <t>ネン</t>
    </rPh>
    <phoneticPr fontId="2"/>
  </si>
  <si>
    <t>令和5年</t>
    <rPh sb="0" eb="1">
      <t>レイ</t>
    </rPh>
    <rPh sb="1" eb="2">
      <t>ワ</t>
    </rPh>
    <rPh sb="3" eb="4">
      <t>ネン</t>
    </rPh>
    <phoneticPr fontId="13"/>
  </si>
  <si>
    <t>令和４年</t>
    <rPh sb="0" eb="2">
      <t>レイワ</t>
    </rPh>
    <rPh sb="3" eb="4">
      <t>ネン</t>
    </rPh>
    <phoneticPr fontId="13"/>
  </si>
  <si>
    <t>令和５年</t>
    <rPh sb="0" eb="2">
      <t>レイワ</t>
    </rPh>
    <rPh sb="3" eb="4">
      <t>ネン</t>
    </rPh>
    <phoneticPr fontId="13"/>
  </si>
  <si>
    <t>令和 5年</t>
    <rPh sb="0" eb="1">
      <t>レイ</t>
    </rPh>
    <rPh sb="1" eb="2">
      <t>ワ</t>
    </rPh>
    <rPh sb="4" eb="5">
      <t>ネン</t>
    </rPh>
    <phoneticPr fontId="2"/>
  </si>
  <si>
    <t>令和 4年</t>
    <rPh sb="0" eb="1">
      <t>レイ</t>
    </rPh>
    <rPh sb="1" eb="2">
      <t>ワ</t>
    </rPh>
    <rPh sb="4" eb="5">
      <t>ネン</t>
    </rPh>
    <phoneticPr fontId="2"/>
  </si>
  <si>
    <t>前月</t>
    <rPh sb="0" eb="2">
      <t>ゼンゲツ</t>
    </rPh>
    <phoneticPr fontId="2"/>
  </si>
  <si>
    <t>令和4年</t>
    <phoneticPr fontId="2"/>
  </si>
  <si>
    <r>
      <t xml:space="preserve">所管面積　     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11" eb="12">
      <t>マン</t>
    </rPh>
    <phoneticPr fontId="2"/>
  </si>
  <si>
    <t>23，394 ㎡</t>
    <phoneticPr fontId="2"/>
  </si>
  <si>
    <t>18，609 ㎡</t>
    <phoneticPr fontId="2"/>
  </si>
  <si>
    <t>令和5年5月</t>
    <rPh sb="5" eb="6">
      <t>ガツ</t>
    </rPh>
    <phoneticPr fontId="2"/>
  </si>
  <si>
    <t xml:space="preserve">                       令和5年5月所管面（1～3類）</t>
    <rPh sb="23" eb="24">
      <t>レイ</t>
    </rPh>
    <rPh sb="24" eb="25">
      <t>ワ</t>
    </rPh>
    <rPh sb="26" eb="27">
      <t>ネン</t>
    </rPh>
    <rPh sb="28" eb="29">
      <t>ガツ</t>
    </rPh>
    <rPh sb="29" eb="31">
      <t>ショカン</t>
    </rPh>
    <rPh sb="31" eb="32">
      <t>メン</t>
    </rPh>
    <rPh sb="36" eb="37">
      <t>ルイ</t>
    </rPh>
    <phoneticPr fontId="2"/>
  </si>
  <si>
    <t>3，357　㎡</t>
    <phoneticPr fontId="2"/>
  </si>
  <si>
    <r>
      <t>87，506  m</t>
    </r>
    <r>
      <rPr>
        <sz val="8"/>
        <rFont val="ＭＳ Ｐゴシック"/>
        <family val="3"/>
        <charset val="128"/>
      </rPr>
      <t>3</t>
    </r>
    <phoneticPr fontId="2"/>
  </si>
  <si>
    <t>14，209　㎡</t>
    <phoneticPr fontId="2"/>
  </si>
  <si>
    <t>　　　　　　　　　　　　　　　　令和5年5月末上位10品目入庫高(県合計）      　　　　　　　　静岡県倉庫協会</t>
    <rPh sb="16" eb="17">
      <t>レイ</t>
    </rPh>
    <rPh sb="17" eb="18">
      <t>ワ</t>
    </rPh>
    <rPh sb="19" eb="20">
      <t>ネン</t>
    </rPh>
    <rPh sb="33" eb="34">
      <t>ケン</t>
    </rPh>
    <rPh sb="34" eb="36">
      <t>ゴウケイ</t>
    </rPh>
    <rPh sb="51" eb="54">
      <t>シズオカケン</t>
    </rPh>
    <rPh sb="54" eb="56">
      <t>ソウコ</t>
    </rPh>
    <rPh sb="56" eb="57">
      <t>キョウ</t>
    </rPh>
    <rPh sb="57" eb="58">
      <t>カイ</t>
    </rPh>
    <phoneticPr fontId="2"/>
  </si>
  <si>
    <t>　　　　　　　　　　　　　　　　令和5年5月末上位10品目保管残高(県合計）      　　　　　　　　静岡県倉庫協会</t>
    <rPh sb="16" eb="17">
      <t>レイ</t>
    </rPh>
    <rPh sb="17" eb="18">
      <t>ワ</t>
    </rPh>
    <rPh sb="19" eb="20">
      <t>ネン</t>
    </rPh>
    <rPh sb="29" eb="33">
      <t>ホカンザンダカ</t>
    </rPh>
    <rPh sb="34" eb="35">
      <t>ケン</t>
    </rPh>
    <rPh sb="35" eb="37">
      <t>ゴウケイ</t>
    </rPh>
    <rPh sb="52" eb="55">
      <t>シズオカケン</t>
    </rPh>
    <rPh sb="55" eb="57">
      <t>ソウコ</t>
    </rPh>
    <rPh sb="57" eb="58">
      <t>キョウ</t>
    </rPh>
    <rPh sb="58" eb="59">
      <t>カイ</t>
    </rPh>
    <phoneticPr fontId="2"/>
  </si>
  <si>
    <t>前月</t>
    <rPh sb="0" eb="2">
      <t>ゼンゲツ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</si>
</sst>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  <numFmt numFmtId="185" formatCode="0.0;[Red]0.0"/>
  </numFmts>
  <fonts count="4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6" tint="-0.499984740745262"/>
      <name val="ＭＳ Ｐゴシック"/>
      <family val="3"/>
      <charset val="128"/>
    </font>
    <font>
      <sz val="11"/>
      <color rgb="FFFC08F0"/>
      <name val="ＭＳ Ｐゴシック"/>
      <family val="3"/>
      <charset val="128"/>
    </font>
    <font>
      <sz val="18"/>
      <color rgb="FFFC08F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20"/>
      <color rgb="FFFC08F0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</cellStyleXfs>
  <cellXfs count="467">
    <xf numFmtId="0" fontId="0" fillId="0" borderId="0" xfId="0"/>
    <xf numFmtId="38" fontId="0" fillId="0" borderId="0" xfId="1" applyFont="1" applyBorder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38" fontId="1" fillId="0" borderId="1" xfId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5" fillId="0" borderId="1" xfId="0" applyFont="1" applyBorder="1"/>
    <xf numFmtId="0" fontId="6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8" fillId="0" borderId="0" xfId="0" applyFont="1"/>
    <xf numFmtId="177" fontId="0" fillId="0" borderId="0" xfId="0" applyNumberFormat="1"/>
    <xf numFmtId="0" fontId="6" fillId="0" borderId="0" xfId="0" applyFont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0" fillId="0" borderId="0" xfId="0" applyFont="1"/>
    <xf numFmtId="38" fontId="0" fillId="0" borderId="0" xfId="0" applyNumberFormat="1"/>
    <xf numFmtId="0" fontId="9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vertical="top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0" xfId="1" applyBorder="1"/>
    <xf numFmtId="38" fontId="1" fillId="0" borderId="12" xfId="1" applyBorder="1"/>
    <xf numFmtId="0" fontId="1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13" xfId="0" applyBorder="1"/>
    <xf numFmtId="0" fontId="14" fillId="0" borderId="0" xfId="0" applyFont="1"/>
    <xf numFmtId="0" fontId="1" fillId="0" borderId="0" xfId="0" applyFont="1" applyAlignment="1">
      <alignment horizontal="distributed"/>
    </xf>
    <xf numFmtId="177" fontId="0" fillId="0" borderId="1" xfId="0" applyNumberFormat="1" applyBorder="1"/>
    <xf numFmtId="0" fontId="17" fillId="0" borderId="0" xfId="0" applyFont="1"/>
    <xf numFmtId="38" fontId="0" fillId="0" borderId="12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177" fontId="0" fillId="0" borderId="14" xfId="0" applyNumberFormat="1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38" fontId="0" fillId="0" borderId="22" xfId="1" applyFont="1" applyBorder="1"/>
    <xf numFmtId="180" fontId="0" fillId="0" borderId="22" xfId="0" applyNumberFormat="1" applyBorder="1"/>
    <xf numFmtId="0" fontId="0" fillId="0" borderId="22" xfId="0" applyBorder="1"/>
    <xf numFmtId="177" fontId="0" fillId="0" borderId="22" xfId="0" applyNumberFormat="1" applyBorder="1"/>
    <xf numFmtId="0" fontId="0" fillId="0" borderId="23" xfId="0" applyBorder="1"/>
    <xf numFmtId="0" fontId="6" fillId="0" borderId="19" xfId="0" applyFont="1" applyBorder="1"/>
    <xf numFmtId="0" fontId="5" fillId="0" borderId="19" xfId="0" applyFont="1" applyBorder="1"/>
    <xf numFmtId="0" fontId="0" fillId="0" borderId="24" xfId="0" applyBorder="1" applyAlignment="1">
      <alignment horizontal="center"/>
    </xf>
    <xf numFmtId="0" fontId="6" fillId="0" borderId="25" xfId="0" applyFont="1" applyBorder="1"/>
    <xf numFmtId="0" fontId="0" fillId="0" borderId="19" xfId="0" applyBorder="1" applyAlignment="1">
      <alignment horizontal="center"/>
    </xf>
    <xf numFmtId="0" fontId="1" fillId="0" borderId="2" xfId="0" applyFont="1" applyBorder="1"/>
    <xf numFmtId="0" fontId="0" fillId="0" borderId="4" xfId="0" applyBorder="1"/>
    <xf numFmtId="0" fontId="0" fillId="0" borderId="12" xfId="0" applyBorder="1"/>
    <xf numFmtId="177" fontId="3" fillId="0" borderId="1" xfId="0" applyNumberFormat="1" applyFont="1" applyBorder="1"/>
    <xf numFmtId="0" fontId="14" fillId="0" borderId="1" xfId="0" applyFont="1" applyBorder="1"/>
    <xf numFmtId="0" fontId="4" fillId="0" borderId="12" xfId="0" applyFont="1" applyBorder="1" applyAlignment="1">
      <alignment horizontal="center"/>
    </xf>
    <xf numFmtId="177" fontId="0" fillId="0" borderId="23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0" xfId="1" applyFill="1" applyBorder="1"/>
    <xf numFmtId="38" fontId="1" fillId="0" borderId="1" xfId="1" applyFill="1" applyBorder="1"/>
    <xf numFmtId="38" fontId="1" fillId="0" borderId="0" xfId="1" applyFill="1" applyBorder="1"/>
    <xf numFmtId="38" fontId="1" fillId="0" borderId="8" xfId="1" applyBorder="1"/>
    <xf numFmtId="0" fontId="6" fillId="0" borderId="2" xfId="0" applyFont="1" applyBorder="1"/>
    <xf numFmtId="38" fontId="20" fillId="0" borderId="0" xfId="1" applyFont="1" applyBorder="1"/>
    <xf numFmtId="0" fontId="19" fillId="0" borderId="1" xfId="0" applyFont="1" applyBorder="1" applyAlignment="1">
      <alignment horizontal="center"/>
    </xf>
    <xf numFmtId="0" fontId="1" fillId="0" borderId="12" xfId="0" applyFont="1" applyBorder="1"/>
    <xf numFmtId="38" fontId="20" fillId="0" borderId="0" xfId="1" applyFont="1" applyFill="1" applyBorder="1"/>
    <xf numFmtId="38" fontId="1" fillId="0" borderId="1" xfId="1" applyFont="1" applyFill="1" applyBorder="1"/>
    <xf numFmtId="0" fontId="19" fillId="0" borderId="1" xfId="0" applyFont="1" applyBorder="1"/>
    <xf numFmtId="0" fontId="9" fillId="0" borderId="12" xfId="0" applyFont="1" applyBorder="1"/>
    <xf numFmtId="38" fontId="1" fillId="0" borderId="22" xfId="1" applyBorder="1"/>
    <xf numFmtId="0" fontId="21" fillId="0" borderId="0" xfId="0" applyFont="1"/>
    <xf numFmtId="0" fontId="22" fillId="0" borderId="0" xfId="0" applyFont="1"/>
    <xf numFmtId="0" fontId="7" fillId="0" borderId="0" xfId="0" applyFont="1"/>
    <xf numFmtId="0" fontId="15" fillId="0" borderId="0" xfId="0" applyFont="1"/>
    <xf numFmtId="0" fontId="6" fillId="0" borderId="0" xfId="0" applyFont="1" applyAlignment="1">
      <alignment horizontal="center"/>
    </xf>
    <xf numFmtId="0" fontId="18" fillId="0" borderId="0" xfId="0" applyFont="1"/>
    <xf numFmtId="0" fontId="14" fillId="0" borderId="26" xfId="0" applyFont="1" applyBorder="1"/>
    <xf numFmtId="0" fontId="16" fillId="0" borderId="0" xfId="0" applyFont="1"/>
    <xf numFmtId="0" fontId="17" fillId="0" borderId="0" xfId="0" applyFont="1" applyAlignment="1">
      <alignment horizontal="center"/>
    </xf>
    <xf numFmtId="38" fontId="1" fillId="0" borderId="0" xfId="1" applyFill="1"/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27" xfId="0" applyBorder="1"/>
    <xf numFmtId="38" fontId="1" fillId="0" borderId="27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0" xfId="0" applyNumberFormat="1" applyFill="1" applyBorder="1"/>
    <xf numFmtId="38" fontId="0" fillId="6" borderId="1" xfId="0" applyNumberFormat="1" applyFill="1" applyBorder="1"/>
    <xf numFmtId="0" fontId="24" fillId="2" borderId="1" xfId="0" applyFont="1" applyFill="1" applyBorder="1"/>
    <xf numFmtId="0" fontId="0" fillId="0" borderId="10" xfId="0" applyBorder="1"/>
    <xf numFmtId="38" fontId="1" fillId="0" borderId="11" xfId="1" applyFill="1" applyBorder="1"/>
    <xf numFmtId="0" fontId="19" fillId="2" borderId="1" xfId="0" applyFont="1" applyFill="1" applyBorder="1"/>
    <xf numFmtId="179" fontId="0" fillId="0" borderId="0" xfId="0" applyNumberFormat="1" applyAlignment="1">
      <alignment horizontal="right"/>
    </xf>
    <xf numFmtId="38" fontId="1" fillId="0" borderId="8" xfId="1" applyFill="1" applyBorder="1"/>
    <xf numFmtId="0" fontId="0" fillId="2" borderId="12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27" xfId="0" applyFont="1" applyBorder="1"/>
    <xf numFmtId="38" fontId="0" fillId="0" borderId="27" xfId="1" applyFont="1" applyBorder="1"/>
    <xf numFmtId="177" fontId="3" fillId="0" borderId="27" xfId="0" applyNumberFormat="1" applyFont="1" applyBorder="1"/>
    <xf numFmtId="178" fontId="3" fillId="0" borderId="27" xfId="0" applyNumberFormat="1" applyFont="1" applyBorder="1"/>
    <xf numFmtId="179" fontId="1" fillId="0" borderId="1" xfId="1" applyNumberFormat="1" applyFont="1" applyBorder="1"/>
    <xf numFmtId="38" fontId="1" fillId="0" borderId="2" xfId="1" applyFont="1" applyFill="1" applyBorder="1"/>
    <xf numFmtId="38" fontId="1" fillId="0" borderId="22" xfId="1" applyFont="1" applyFill="1" applyBorder="1"/>
    <xf numFmtId="0" fontId="0" fillId="0" borderId="7" xfId="0" applyBorder="1"/>
    <xf numFmtId="177" fontId="0" fillId="0" borderId="27" xfId="0" applyNumberFormat="1" applyBorder="1" applyAlignment="1">
      <alignment horizontal="center"/>
    </xf>
    <xf numFmtId="38" fontId="6" fillId="0" borderId="0" xfId="1" applyFont="1" applyBorder="1"/>
    <xf numFmtId="0" fontId="11" fillId="0" borderId="0" xfId="0" applyFont="1"/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77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176" fontId="4" fillId="0" borderId="0" xfId="1" applyNumberFormat="1" applyFont="1" applyBorder="1"/>
    <xf numFmtId="176" fontId="5" fillId="0" borderId="1" xfId="1" applyNumberFormat="1" applyFont="1" applyBorder="1" applyAlignment="1">
      <alignment horizontal="center"/>
    </xf>
    <xf numFmtId="181" fontId="5" fillId="0" borderId="0" xfId="0" applyNumberFormat="1" applyFont="1"/>
    <xf numFmtId="38" fontId="4" fillId="0" borderId="0" xfId="1" applyFont="1" applyBorder="1"/>
    <xf numFmtId="176" fontId="4" fillId="0" borderId="4" xfId="1" applyNumberFormat="1" applyFont="1" applyBorder="1"/>
    <xf numFmtId="176" fontId="5" fillId="0" borderId="1" xfId="1" applyNumberFormat="1" applyFont="1" applyBorder="1"/>
    <xf numFmtId="0" fontId="5" fillId="0" borderId="0" xfId="0" applyFont="1" applyAlignment="1">
      <alignment horizontal="center"/>
    </xf>
    <xf numFmtId="38" fontId="5" fillId="0" borderId="0" xfId="1" applyFont="1" applyBorder="1"/>
    <xf numFmtId="38" fontId="10" fillId="0" borderId="0" xfId="1" applyFont="1"/>
    <xf numFmtId="0" fontId="10" fillId="0" borderId="1" xfId="0" applyFont="1" applyBorder="1"/>
    <xf numFmtId="179" fontId="0" fillId="7" borderId="27" xfId="0" applyNumberFormat="1" applyFill="1" applyBorder="1"/>
    <xf numFmtId="0" fontId="10" fillId="0" borderId="2" xfId="0" applyFont="1" applyBorder="1"/>
    <xf numFmtId="0" fontId="10" fillId="0" borderId="14" xfId="0" applyFont="1" applyBorder="1"/>
    <xf numFmtId="181" fontId="3" fillId="0" borderId="0" xfId="0" applyNumberFormat="1" applyFont="1" applyAlignment="1">
      <alignment horizontal="center" vertical="center" textRotation="255"/>
    </xf>
    <xf numFmtId="38" fontId="10" fillId="0" borderId="1" xfId="0" applyNumberFormat="1" applyFont="1" applyBorder="1"/>
    <xf numFmtId="38" fontId="1" fillId="0" borderId="2" xfId="1" applyFill="1" applyBorder="1"/>
    <xf numFmtId="38" fontId="0" fillId="0" borderId="27" xfId="1" applyFont="1" applyFill="1" applyBorder="1"/>
    <xf numFmtId="38" fontId="0" fillId="2" borderId="28" xfId="1" applyFont="1" applyFill="1" applyBorder="1"/>
    <xf numFmtId="38" fontId="10" fillId="2" borderId="1" xfId="1" applyFont="1" applyFill="1" applyBorder="1"/>
    <xf numFmtId="38" fontId="10" fillId="2" borderId="2" xfId="1" applyFont="1" applyFill="1" applyBorder="1"/>
    <xf numFmtId="38" fontId="0" fillId="0" borderId="27" xfId="0" applyNumberFormat="1" applyBorder="1"/>
    <xf numFmtId="0" fontId="0" fillId="0" borderId="1" xfId="0" applyBorder="1" applyAlignment="1">
      <alignment horizontal="distributed"/>
    </xf>
    <xf numFmtId="0" fontId="0" fillId="0" borderId="3" xfId="0" applyBorder="1"/>
    <xf numFmtId="0" fontId="10" fillId="0" borderId="10" xfId="0" applyFont="1" applyBorder="1"/>
    <xf numFmtId="38" fontId="0" fillId="2" borderId="27" xfId="1" applyFont="1" applyFill="1" applyBorder="1"/>
    <xf numFmtId="0" fontId="10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7" borderId="1" xfId="0" applyFont="1" applyFill="1" applyBorder="1"/>
    <xf numFmtId="0" fontId="20" fillId="5" borderId="1" xfId="0" applyFont="1" applyFill="1" applyBorder="1" applyAlignment="1">
      <alignment horizontal="center"/>
    </xf>
    <xf numFmtId="0" fontId="0" fillId="2" borderId="2" xfId="0" applyFill="1" applyBorder="1"/>
    <xf numFmtId="0" fontId="24" fillId="2" borderId="2" xfId="0" applyFont="1" applyFill="1" applyBorder="1"/>
    <xf numFmtId="0" fontId="8" fillId="9" borderId="1" xfId="0" applyFont="1" applyFill="1" applyBorder="1"/>
    <xf numFmtId="0" fontId="0" fillId="8" borderId="1" xfId="0" applyFill="1" applyBorder="1" applyAlignment="1">
      <alignment horizontal="center"/>
    </xf>
    <xf numFmtId="38" fontId="8" fillId="0" borderId="0" xfId="1" applyFont="1" applyFill="1" applyBorder="1"/>
    <xf numFmtId="0" fontId="8" fillId="9" borderId="1" xfId="0" applyFont="1" applyFill="1" applyBorder="1" applyAlignment="1">
      <alignment horizontal="center"/>
    </xf>
    <xf numFmtId="0" fontId="8" fillId="9" borderId="29" xfId="0" applyFont="1" applyFill="1" applyBorder="1"/>
    <xf numFmtId="0" fontId="8" fillId="9" borderId="0" xfId="0" applyFont="1" applyFill="1"/>
    <xf numFmtId="0" fontId="0" fillId="2" borderId="1" xfId="0" applyFill="1" applyBorder="1" applyAlignment="1">
      <alignment horizontal="center"/>
    </xf>
    <xf numFmtId="0" fontId="8" fillId="10" borderId="1" xfId="0" applyFont="1" applyFill="1" applyBorder="1"/>
    <xf numFmtId="0" fontId="8" fillId="10" borderId="0" xfId="0" applyFont="1" applyFill="1"/>
    <xf numFmtId="0" fontId="8" fillId="7" borderId="0" xfId="0" applyFont="1" applyFill="1"/>
    <xf numFmtId="38" fontId="1" fillId="0" borderId="16" xfId="1" applyFill="1" applyBorder="1"/>
    <xf numFmtId="176" fontId="5" fillId="0" borderId="0" xfId="1" applyNumberFormat="1" applyFont="1" applyFill="1" applyBorder="1" applyAlignment="1">
      <alignment horizontal="center"/>
    </xf>
    <xf numFmtId="38" fontId="1" fillId="0" borderId="10" xfId="1" applyFont="1" applyFill="1" applyBorder="1"/>
    <xf numFmtId="0" fontId="0" fillId="0" borderId="1" xfId="0" applyBorder="1" applyAlignment="1">
      <alignment horizontal="distributed" wrapText="1"/>
    </xf>
    <xf numFmtId="0" fontId="7" fillId="0" borderId="3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4" xfId="1" applyNumberFormat="1" applyFill="1" applyBorder="1"/>
    <xf numFmtId="179" fontId="1" fillId="3" borderId="10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0" fontId="6" fillId="0" borderId="3" xfId="0" applyFont="1" applyBorder="1" applyAlignment="1">
      <alignment horizontal="center"/>
    </xf>
    <xf numFmtId="176" fontId="5" fillId="0" borderId="3" xfId="1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78" fontId="5" fillId="0" borderId="1" xfId="1" applyNumberFormat="1" applyFont="1" applyBorder="1" applyAlignment="1">
      <alignment horizontal="center"/>
    </xf>
    <xf numFmtId="176" fontId="5" fillId="0" borderId="31" xfId="1" applyNumberFormat="1" applyFont="1" applyBorder="1" applyAlignment="1">
      <alignment horizontal="center"/>
    </xf>
    <xf numFmtId="183" fontId="5" fillId="0" borderId="0" xfId="1" applyNumberFormat="1" applyFont="1" applyBorder="1"/>
    <xf numFmtId="178" fontId="5" fillId="0" borderId="0" xfId="1" applyNumberFormat="1" applyFont="1" applyBorder="1"/>
    <xf numFmtId="177" fontId="5" fillId="0" borderId="31" xfId="0" applyNumberFormat="1" applyFont="1" applyBorder="1" applyAlignment="1">
      <alignment horizontal="center"/>
    </xf>
    <xf numFmtId="176" fontId="5" fillId="0" borderId="31" xfId="0" applyNumberFormat="1" applyFont="1" applyBorder="1" applyAlignment="1">
      <alignment horizontal="center"/>
    </xf>
    <xf numFmtId="180" fontId="4" fillId="0" borderId="0" xfId="0" applyNumberFormat="1" applyFont="1"/>
    <xf numFmtId="180" fontId="0" fillId="0" borderId="0" xfId="0" applyNumberFormat="1"/>
    <xf numFmtId="178" fontId="4" fillId="0" borderId="0" xfId="1" applyNumberFormat="1" applyFont="1" applyBorder="1"/>
    <xf numFmtId="177" fontId="5" fillId="0" borderId="1" xfId="0" applyNumberFormat="1" applyFont="1" applyBorder="1"/>
    <xf numFmtId="177" fontId="4" fillId="0" borderId="0" xfId="0" applyNumberFormat="1" applyFont="1" applyAlignment="1">
      <alignment horizontal="center"/>
    </xf>
    <xf numFmtId="0" fontId="10" fillId="0" borderId="4" xfId="0" applyFont="1" applyBorder="1"/>
    <xf numFmtId="56" fontId="0" fillId="0" borderId="0" xfId="0" applyNumberFormat="1"/>
    <xf numFmtId="179" fontId="0" fillId="0" borderId="1" xfId="1" applyNumberFormat="1" applyFont="1" applyBorder="1"/>
    <xf numFmtId="0" fontId="0" fillId="7" borderId="27" xfId="0" applyFill="1" applyBorder="1" applyAlignment="1">
      <alignment horizontal="center" vertical="center"/>
    </xf>
    <xf numFmtId="0" fontId="0" fillId="0" borderId="34" xfId="0" applyBorder="1"/>
    <xf numFmtId="0" fontId="10" fillId="0" borderId="34" xfId="0" applyFont="1" applyBorder="1"/>
    <xf numFmtId="0" fontId="0" fillId="0" borderId="9" xfId="0" applyBorder="1"/>
    <xf numFmtId="38" fontId="1" fillId="0" borderId="0" xfId="1" applyFont="1"/>
    <xf numFmtId="0" fontId="9" fillId="0" borderId="5" xfId="0" applyFont="1" applyBorder="1"/>
    <xf numFmtId="0" fontId="27" fillId="0" borderId="4" xfId="0" applyFont="1" applyBorder="1" applyAlignment="1">
      <alignment horizontal="center"/>
    </xf>
    <xf numFmtId="0" fontId="27" fillId="0" borderId="4" xfId="0" applyFont="1" applyBorder="1" applyAlignment="1">
      <alignment horizontal="left"/>
    </xf>
    <xf numFmtId="0" fontId="9" fillId="0" borderId="4" xfId="0" applyFont="1" applyBorder="1"/>
    <xf numFmtId="0" fontId="9" fillId="0" borderId="6" xfId="0" applyFont="1" applyBorder="1"/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9" fillId="0" borderId="32" xfId="0" applyFont="1" applyBorder="1"/>
    <xf numFmtId="0" fontId="30" fillId="0" borderId="12" xfId="0" applyFont="1" applyBorder="1"/>
    <xf numFmtId="0" fontId="0" fillId="0" borderId="32" xfId="0" applyBorder="1"/>
    <xf numFmtId="0" fontId="9" fillId="0" borderId="12" xfId="0" applyFont="1" applyBorder="1" applyAlignment="1">
      <alignment vertical="top"/>
    </xf>
    <xf numFmtId="0" fontId="31" fillId="0" borderId="0" xfId="0" applyFont="1" applyAlignment="1">
      <alignment horizontal="center" vertical="top"/>
    </xf>
    <xf numFmtId="0" fontId="27" fillId="0" borderId="0" xfId="0" applyFont="1" applyAlignment="1">
      <alignment horizontal="left" vertical="top"/>
    </xf>
    <xf numFmtId="0" fontId="31" fillId="0" borderId="0" xfId="0" applyFont="1" applyAlignment="1">
      <alignment vertical="top"/>
    </xf>
    <xf numFmtId="0" fontId="32" fillId="0" borderId="0" xfId="0" applyFont="1"/>
    <xf numFmtId="0" fontId="32" fillId="0" borderId="12" xfId="0" applyFont="1" applyBorder="1"/>
    <xf numFmtId="0" fontId="32" fillId="7" borderId="0" xfId="0" applyFont="1" applyFill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distributed"/>
    </xf>
    <xf numFmtId="0" fontId="32" fillId="0" borderId="32" xfId="0" applyFont="1" applyBorder="1"/>
    <xf numFmtId="0" fontId="32" fillId="0" borderId="0" xfId="0" applyFont="1" applyAlignment="1">
      <alignment horizontal="center"/>
    </xf>
    <xf numFmtId="0" fontId="32" fillId="5" borderId="0" xfId="0" applyFont="1" applyFill="1" applyAlignment="1">
      <alignment horizontal="center"/>
    </xf>
    <xf numFmtId="0" fontId="32" fillId="3" borderId="0" xfId="0" applyFont="1" applyFill="1" applyAlignment="1">
      <alignment horizontal="center"/>
    </xf>
    <xf numFmtId="0" fontId="32" fillId="2" borderId="0" xfId="0" applyFont="1" applyFill="1" applyAlignment="1">
      <alignment horizontal="center"/>
    </xf>
    <xf numFmtId="0" fontId="32" fillId="12" borderId="0" xfId="0" applyFont="1" applyFill="1" applyAlignment="1">
      <alignment horizontal="center"/>
    </xf>
    <xf numFmtId="0" fontId="32" fillId="10" borderId="0" xfId="0" applyFont="1" applyFill="1" applyAlignment="1">
      <alignment horizontal="center"/>
    </xf>
    <xf numFmtId="0" fontId="32" fillId="13" borderId="0" xfId="0" applyFont="1" applyFill="1" applyAlignment="1">
      <alignment horizontal="center"/>
    </xf>
    <xf numFmtId="0" fontId="32" fillId="14" borderId="0" xfId="0" applyFont="1" applyFill="1" applyAlignment="1">
      <alignment horizontal="center"/>
    </xf>
    <xf numFmtId="0" fontId="32" fillId="4" borderId="0" xfId="0" applyFont="1" applyFill="1" applyAlignment="1">
      <alignment horizontal="center"/>
    </xf>
    <xf numFmtId="0" fontId="32" fillId="15" borderId="0" xfId="0" applyFont="1" applyFill="1" applyAlignment="1">
      <alignment horizontal="center"/>
    </xf>
    <xf numFmtId="58" fontId="34" fillId="0" borderId="12" xfId="0" applyNumberFormat="1" applyFont="1" applyBorder="1"/>
    <xf numFmtId="58" fontId="34" fillId="0" borderId="0" xfId="0" applyNumberFormat="1" applyFont="1" applyAlignment="1">
      <alignment horizontal="center"/>
    </xf>
    <xf numFmtId="58" fontId="34" fillId="0" borderId="0" xfId="0" applyNumberFormat="1" applyFont="1"/>
    <xf numFmtId="58" fontId="34" fillId="0" borderId="32" xfId="0" applyNumberFormat="1" applyFont="1" applyBorder="1"/>
    <xf numFmtId="0" fontId="33" fillId="0" borderId="0" xfId="0" applyFont="1" applyAlignment="1">
      <alignment horizontal="left"/>
    </xf>
    <xf numFmtId="0" fontId="34" fillId="0" borderId="12" xfId="0" applyFont="1" applyBorder="1"/>
    <xf numFmtId="0" fontId="34" fillId="0" borderId="0" xfId="0" applyFont="1"/>
    <xf numFmtId="0" fontId="34" fillId="0" borderId="32" xfId="0" applyFont="1" applyBorder="1"/>
    <xf numFmtId="0" fontId="34" fillId="0" borderId="0" xfId="0" applyFont="1" applyAlignment="1">
      <alignment horizontal="center"/>
    </xf>
    <xf numFmtId="0" fontId="32" fillId="0" borderId="7" xfId="0" applyFont="1" applyBorder="1"/>
    <xf numFmtId="0" fontId="32" fillId="0" borderId="36" xfId="0" applyFont="1" applyBorder="1" applyAlignment="1">
      <alignment horizontal="center"/>
    </xf>
    <xf numFmtId="0" fontId="32" fillId="0" borderId="36" xfId="0" applyFont="1" applyBorder="1" applyAlignment="1">
      <alignment horizontal="left"/>
    </xf>
    <xf numFmtId="0" fontId="32" fillId="0" borderId="36" xfId="0" applyFont="1" applyBorder="1"/>
    <xf numFmtId="0" fontId="32" fillId="0" borderId="8" xfId="0" applyFont="1" applyBorder="1"/>
    <xf numFmtId="0" fontId="27" fillId="0" borderId="0" xfId="0" applyFont="1"/>
    <xf numFmtId="0" fontId="32" fillId="16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28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4" xfId="1" applyNumberFormat="1" applyFill="1" applyBorder="1"/>
    <xf numFmtId="177" fontId="5" fillId="0" borderId="0" xfId="0" applyNumberFormat="1" applyFont="1" applyAlignment="1">
      <alignment horizontal="center"/>
    </xf>
    <xf numFmtId="38" fontId="0" fillId="0" borderId="0" xfId="1" applyFont="1" applyFill="1"/>
    <xf numFmtId="0" fontId="0" fillId="7" borderId="3" xfId="0" applyFill="1" applyBorder="1"/>
    <xf numFmtId="180" fontId="5" fillId="0" borderId="0" xfId="1" applyNumberFormat="1" applyFont="1" applyBorder="1"/>
    <xf numFmtId="178" fontId="5" fillId="0" borderId="9" xfId="1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80" fontId="1" fillId="0" borderId="0" xfId="1" applyNumberFormat="1" applyFont="1" applyBorder="1"/>
    <xf numFmtId="177" fontId="5" fillId="0" borderId="0" xfId="0" applyNumberFormat="1" applyFont="1"/>
    <xf numFmtId="180" fontId="5" fillId="0" borderId="1" xfId="1" applyNumberFormat="1" applyFont="1" applyBorder="1" applyAlignment="1">
      <alignment horizontal="center"/>
    </xf>
    <xf numFmtId="180" fontId="4" fillId="0" borderId="0" xfId="1" applyNumberFormat="1" applyFont="1" applyBorder="1"/>
    <xf numFmtId="178" fontId="1" fillId="0" borderId="0" xfId="1" applyNumberFormat="1" applyFont="1" applyBorder="1"/>
    <xf numFmtId="38" fontId="0" fillId="0" borderId="10" xfId="1" applyFont="1" applyFill="1" applyBorder="1"/>
    <xf numFmtId="0" fontId="0" fillId="9" borderId="1" xfId="0" applyFill="1" applyBorder="1" applyAlignment="1">
      <alignment horizontal="center"/>
    </xf>
    <xf numFmtId="0" fontId="26" fillId="0" borderId="27" xfId="0" applyFont="1" applyBorder="1"/>
    <xf numFmtId="179" fontId="26" fillId="0" borderId="27" xfId="0" applyNumberFormat="1" applyFont="1" applyBorder="1"/>
    <xf numFmtId="0" fontId="0" fillId="11" borderId="1" xfId="0" applyFill="1" applyBorder="1" applyAlignment="1">
      <alignment horizontal="center"/>
    </xf>
    <xf numFmtId="38" fontId="1" fillId="2" borderId="27" xfId="1" applyFont="1" applyFill="1" applyBorder="1"/>
    <xf numFmtId="38" fontId="19" fillId="19" borderId="2" xfId="1" applyFont="1" applyFill="1" applyBorder="1"/>
    <xf numFmtId="0" fontId="19" fillId="19" borderId="1" xfId="0" applyFont="1" applyFill="1" applyBorder="1" applyAlignment="1">
      <alignment horizontal="center"/>
    </xf>
    <xf numFmtId="38" fontId="19" fillId="19" borderId="10" xfId="1" applyFont="1" applyFill="1" applyBorder="1"/>
    <xf numFmtId="0" fontId="19" fillId="11" borderId="1" xfId="0" applyFont="1" applyFill="1" applyBorder="1" applyAlignment="1">
      <alignment horizontal="center"/>
    </xf>
    <xf numFmtId="38" fontId="1" fillId="19" borderId="1" xfId="1" applyFill="1" applyBorder="1"/>
    <xf numFmtId="177" fontId="5" fillId="0" borderId="3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9" fillId="11" borderId="10" xfId="0" applyFont="1" applyFill="1" applyBorder="1" applyAlignment="1">
      <alignment horizontal="center"/>
    </xf>
    <xf numFmtId="38" fontId="10" fillId="11" borderId="1" xfId="1" applyFont="1" applyFill="1" applyBorder="1"/>
    <xf numFmtId="38" fontId="10" fillId="11" borderId="2" xfId="1" applyFont="1" applyFill="1" applyBorder="1"/>
    <xf numFmtId="38" fontId="0" fillId="11" borderId="28" xfId="1" applyFont="1" applyFill="1" applyBorder="1"/>
    <xf numFmtId="38" fontId="25" fillId="17" borderId="7" xfId="1" applyFont="1" applyFill="1" applyBorder="1"/>
    <xf numFmtId="38" fontId="25" fillId="17" borderId="4" xfId="1" applyFont="1" applyFill="1" applyBorder="1"/>
    <xf numFmtId="38" fontId="25" fillId="17" borderId="1" xfId="1" applyFont="1" applyFill="1" applyBorder="1"/>
    <xf numFmtId="38" fontId="36" fillId="11" borderId="1" xfId="1" applyFont="1" applyFill="1" applyBorder="1"/>
    <xf numFmtId="38" fontId="36" fillId="11" borderId="10" xfId="1" applyFont="1" applyFill="1" applyBorder="1"/>
    <xf numFmtId="38" fontId="36" fillId="11" borderId="28" xfId="1" applyFont="1" applyFill="1" applyBorder="1"/>
    <xf numFmtId="38" fontId="36" fillId="20" borderId="1" xfId="1" applyFont="1" applyFill="1" applyBorder="1"/>
    <xf numFmtId="38" fontId="36" fillId="20" borderId="10" xfId="1" applyFont="1" applyFill="1" applyBorder="1"/>
    <xf numFmtId="38" fontId="36" fillId="20" borderId="11" xfId="1" applyFont="1" applyFill="1" applyBorder="1"/>
    <xf numFmtId="38" fontId="36" fillId="20" borderId="39" xfId="1" applyFont="1" applyFill="1" applyBorder="1"/>
    <xf numFmtId="0" fontId="36" fillId="11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center"/>
    </xf>
    <xf numFmtId="38" fontId="36" fillId="11" borderId="2" xfId="1" applyFont="1" applyFill="1" applyBorder="1"/>
    <xf numFmtId="38" fontId="36" fillId="11" borderId="27" xfId="1" applyFont="1" applyFill="1" applyBorder="1"/>
    <xf numFmtId="38" fontId="36" fillId="2" borderId="1" xfId="1" applyFont="1" applyFill="1" applyBorder="1"/>
    <xf numFmtId="38" fontId="36" fillId="2" borderId="10" xfId="1" applyFont="1" applyFill="1" applyBorder="1"/>
    <xf numFmtId="38" fontId="36" fillId="2" borderId="2" xfId="1" applyFont="1" applyFill="1" applyBorder="1"/>
    <xf numFmtId="38" fontId="36" fillId="2" borderId="27" xfId="0" applyNumberFormat="1" applyFont="1" applyFill="1" applyBorder="1"/>
    <xf numFmtId="0" fontId="19" fillId="11" borderId="1" xfId="0" applyFont="1" applyFill="1" applyBorder="1"/>
    <xf numFmtId="0" fontId="19" fillId="11" borderId="2" xfId="0" applyFont="1" applyFill="1" applyBorder="1"/>
    <xf numFmtId="0" fontId="36" fillId="18" borderId="1" xfId="0" applyFont="1" applyFill="1" applyBorder="1" applyAlignment="1">
      <alignment horizontal="center"/>
    </xf>
    <xf numFmtId="38" fontId="36" fillId="18" borderId="1" xfId="1" applyFont="1" applyFill="1" applyBorder="1"/>
    <xf numFmtId="38" fontId="36" fillId="18" borderId="10" xfId="1" applyFont="1" applyFill="1" applyBorder="1"/>
    <xf numFmtId="38" fontId="36" fillId="18" borderId="11" xfId="1" applyFont="1" applyFill="1" applyBorder="1"/>
    <xf numFmtId="38" fontId="1" fillId="0" borderId="2" xfId="1" applyBorder="1"/>
    <xf numFmtId="176" fontId="5" fillId="0" borderId="40" xfId="1" applyNumberFormat="1" applyFont="1" applyBorder="1" applyAlignment="1">
      <alignment horizontal="center"/>
    </xf>
    <xf numFmtId="0" fontId="10" fillId="0" borderId="27" xfId="0" applyFont="1" applyBorder="1"/>
    <xf numFmtId="38" fontId="0" fillId="0" borderId="10" xfId="1" applyFont="1" applyBorder="1"/>
    <xf numFmtId="176" fontId="5" fillId="0" borderId="11" xfId="1" applyNumberFormat="1" applyFont="1" applyFill="1" applyBorder="1" applyAlignment="1">
      <alignment horizontal="center"/>
    </xf>
    <xf numFmtId="0" fontId="0" fillId="0" borderId="41" xfId="0" applyBorder="1"/>
    <xf numFmtId="179" fontId="1" fillId="0" borderId="43" xfId="1" applyNumberFormat="1" applyBorder="1"/>
    <xf numFmtId="38" fontId="25" fillId="17" borderId="27" xfId="1" applyFont="1" applyFill="1" applyBorder="1"/>
    <xf numFmtId="38" fontId="10" fillId="23" borderId="1" xfId="1" applyFont="1" applyFill="1" applyBorder="1"/>
    <xf numFmtId="183" fontId="0" fillId="23" borderId="1" xfId="0" applyNumberFormat="1" applyFill="1" applyBorder="1"/>
    <xf numFmtId="0" fontId="23" fillId="0" borderId="0" xfId="0" applyFont="1" applyAlignment="1">
      <alignment horizontal="center"/>
    </xf>
    <xf numFmtId="0" fontId="32" fillId="24" borderId="0" xfId="0" applyFont="1" applyFill="1" applyAlignment="1">
      <alignment horizontal="center"/>
    </xf>
    <xf numFmtId="179" fontId="0" fillId="17" borderId="27" xfId="0" applyNumberFormat="1" applyFill="1" applyBorder="1"/>
    <xf numFmtId="0" fontId="0" fillId="17" borderId="27" xfId="0" applyFill="1" applyBorder="1"/>
    <xf numFmtId="38" fontId="1" fillId="17" borderId="27" xfId="1" applyFill="1" applyBorder="1"/>
    <xf numFmtId="38" fontId="0" fillId="17" borderId="27" xfId="1" applyFont="1" applyFill="1" applyBorder="1"/>
    <xf numFmtId="14" fontId="0" fillId="0" borderId="0" xfId="0" applyNumberFormat="1"/>
    <xf numFmtId="38" fontId="1" fillId="0" borderId="11" xfId="1" applyBorder="1"/>
    <xf numFmtId="180" fontId="0" fillId="0" borderId="0" xfId="0" applyNumberFormat="1" applyAlignment="1">
      <alignment horizontal="center"/>
    </xf>
    <xf numFmtId="177" fontId="4" fillId="0" borderId="0" xfId="0" applyNumberFormat="1" applyFont="1"/>
    <xf numFmtId="176" fontId="5" fillId="0" borderId="0" xfId="1" applyNumberFormat="1" applyFont="1" applyBorder="1"/>
    <xf numFmtId="184" fontId="0" fillId="0" borderId="0" xfId="0" applyNumberFormat="1"/>
    <xf numFmtId="176" fontId="5" fillId="0" borderId="1" xfId="1" applyNumberFormat="1" applyFont="1" applyFill="1" applyBorder="1" applyAlignment="1">
      <alignment horizontal="center"/>
    </xf>
    <xf numFmtId="178" fontId="5" fillId="0" borderId="1" xfId="1" applyNumberFormat="1" applyFont="1" applyFill="1" applyBorder="1" applyAlignment="1">
      <alignment horizontal="center"/>
    </xf>
    <xf numFmtId="38" fontId="5" fillId="0" borderId="0" xfId="1" applyFont="1" applyFill="1" applyBorder="1"/>
    <xf numFmtId="180" fontId="5" fillId="0" borderId="0" xfId="1" applyNumberFormat="1" applyFont="1" applyFill="1" applyBorder="1"/>
    <xf numFmtId="38" fontId="4" fillId="0" borderId="0" xfId="1" applyFont="1" applyFill="1" applyBorder="1"/>
    <xf numFmtId="180" fontId="1" fillId="0" borderId="0" xfId="1" applyNumberFormat="1" applyFont="1" applyFill="1" applyBorder="1"/>
    <xf numFmtId="178" fontId="4" fillId="0" borderId="0" xfId="1" applyNumberFormat="1" applyFont="1" applyFill="1" applyBorder="1"/>
    <xf numFmtId="38" fontId="0" fillId="0" borderId="0" xfId="1" applyFont="1" applyFill="1" applyBorder="1"/>
    <xf numFmtId="0" fontId="4" fillId="0" borderId="1" xfId="0" applyFont="1" applyBorder="1" applyAlignment="1">
      <alignment horizontal="center" vertical="center"/>
    </xf>
    <xf numFmtId="0" fontId="4" fillId="22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0" fillId="0" borderId="44" xfId="0" applyBorder="1"/>
    <xf numFmtId="0" fontId="19" fillId="0" borderId="27" xfId="0" applyFont="1" applyBorder="1"/>
    <xf numFmtId="0" fontId="5" fillId="0" borderId="4" xfId="0" applyFont="1" applyBorder="1"/>
    <xf numFmtId="177" fontId="5" fillId="0" borderId="4" xfId="0" applyNumberFormat="1" applyFont="1" applyBorder="1" applyAlignment="1">
      <alignment horizontal="center"/>
    </xf>
    <xf numFmtId="38" fontId="36" fillId="21" borderId="1" xfId="1" applyFont="1" applyFill="1" applyBorder="1"/>
    <xf numFmtId="38" fontId="36" fillId="21" borderId="10" xfId="1" applyFont="1" applyFill="1" applyBorder="1"/>
    <xf numFmtId="38" fontId="36" fillId="21" borderId="11" xfId="1" applyFont="1" applyFill="1" applyBorder="1"/>
    <xf numFmtId="38" fontId="36" fillId="21" borderId="2" xfId="1" applyFont="1" applyFill="1" applyBorder="1"/>
    <xf numFmtId="38" fontId="36" fillId="21" borderId="27" xfId="1" applyFont="1" applyFill="1" applyBorder="1"/>
    <xf numFmtId="38" fontId="10" fillId="0" borderId="1" xfId="1" applyFont="1" applyFill="1" applyBorder="1"/>
    <xf numFmtId="38" fontId="36" fillId="18" borderId="27" xfId="1" applyFont="1" applyFill="1" applyBorder="1"/>
    <xf numFmtId="38" fontId="1" fillId="0" borderId="8" xfId="1" applyFont="1" applyFill="1" applyBorder="1"/>
    <xf numFmtId="38" fontId="1" fillId="0" borderId="34" xfId="1" applyFill="1" applyBorder="1"/>
    <xf numFmtId="38" fontId="1" fillId="0" borderId="20" xfId="1" applyFill="1" applyBorder="1"/>
    <xf numFmtId="0" fontId="10" fillId="0" borderId="37" xfId="0" applyFont="1" applyBorder="1"/>
    <xf numFmtId="0" fontId="5" fillId="0" borderId="4" xfId="0" applyFont="1" applyBorder="1" applyAlignment="1">
      <alignment horizontal="center"/>
    </xf>
    <xf numFmtId="0" fontId="1" fillId="0" borderId="34" xfId="0" applyFont="1" applyBorder="1"/>
    <xf numFmtId="0" fontId="0" fillId="0" borderId="33" xfId="0" applyBorder="1"/>
    <xf numFmtId="0" fontId="10" fillId="0" borderId="33" xfId="0" applyFont="1" applyBorder="1"/>
    <xf numFmtId="0" fontId="37" fillId="0" borderId="0" xfId="0" applyFont="1"/>
    <xf numFmtId="38" fontId="1" fillId="0" borderId="35" xfId="1" applyFill="1" applyBorder="1"/>
    <xf numFmtId="0" fontId="38" fillId="0" borderId="0" xfId="0" applyFont="1"/>
    <xf numFmtId="0" fontId="0" fillId="0" borderId="0" xfId="0" applyAlignment="1">
      <alignment horizontal="right"/>
    </xf>
    <xf numFmtId="178" fontId="0" fillId="0" borderId="0" xfId="0" applyNumberFormat="1"/>
    <xf numFmtId="178" fontId="1" fillId="0" borderId="0" xfId="1" applyNumberFormat="1" applyBorder="1"/>
    <xf numFmtId="178" fontId="0" fillId="0" borderId="22" xfId="0" applyNumberFormat="1" applyBorder="1" applyAlignment="1">
      <alignment horizontal="center"/>
    </xf>
    <xf numFmtId="178" fontId="0" fillId="0" borderId="23" xfId="0" applyNumberFormat="1" applyBorder="1" applyAlignment="1">
      <alignment horizontal="center"/>
    </xf>
    <xf numFmtId="0" fontId="38" fillId="0" borderId="0" xfId="0" applyFont="1" applyAlignment="1">
      <alignment horizontal="center"/>
    </xf>
    <xf numFmtId="38" fontId="39" fillId="2" borderId="1" xfId="1" applyFont="1" applyFill="1" applyBorder="1"/>
    <xf numFmtId="38" fontId="39" fillId="2" borderId="10" xfId="1" applyFont="1" applyFill="1" applyBorder="1"/>
    <xf numFmtId="38" fontId="39" fillId="2" borderId="11" xfId="1" applyFont="1" applyFill="1" applyBorder="1"/>
    <xf numFmtId="38" fontId="40" fillId="0" borderId="12" xfId="1" applyFont="1" applyBorder="1"/>
    <xf numFmtId="0" fontId="4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8" fontId="44" fillId="0" borderId="1" xfId="0" applyNumberFormat="1" applyFont="1" applyBorder="1"/>
    <xf numFmtId="38" fontId="40" fillId="0" borderId="0" xfId="1" applyFont="1" applyBorder="1"/>
    <xf numFmtId="38" fontId="41" fillId="0" borderId="12" xfId="1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0" xfId="0" applyFont="1" applyAlignment="1">
      <alignment vertical="center"/>
    </xf>
    <xf numFmtId="38" fontId="38" fillId="0" borderId="0" xfId="1" applyFont="1" applyFill="1" applyAlignment="1">
      <alignment vertical="center"/>
    </xf>
    <xf numFmtId="38" fontId="38" fillId="0" borderId="1" xfId="1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top"/>
    </xf>
    <xf numFmtId="0" fontId="40" fillId="0" borderId="0" xfId="0" applyFont="1" applyAlignment="1">
      <alignment vertical="center"/>
    </xf>
    <xf numFmtId="38" fontId="0" fillId="0" borderId="1" xfId="1" applyFont="1" applyFill="1" applyBorder="1"/>
    <xf numFmtId="185" fontId="5" fillId="0" borderId="1" xfId="0" applyNumberFormat="1" applyFont="1" applyBorder="1" applyAlignment="1">
      <alignment horizontal="center"/>
    </xf>
    <xf numFmtId="38" fontId="0" fillId="23" borderId="1" xfId="0" applyNumberFormat="1" applyFill="1" applyBorder="1"/>
    <xf numFmtId="38" fontId="0" fillId="19" borderId="1" xfId="1" applyFont="1" applyFill="1" applyBorder="1"/>
    <xf numFmtId="0" fontId="0" fillId="25" borderId="27" xfId="0" applyFill="1" applyBorder="1" applyAlignment="1">
      <alignment horizontal="center"/>
    </xf>
    <xf numFmtId="179" fontId="0" fillId="0" borderId="1" xfId="1" applyNumberFormat="1" applyFont="1" applyFill="1" applyBorder="1"/>
    <xf numFmtId="179" fontId="0" fillId="0" borderId="2" xfId="1" applyNumberFormat="1" applyFont="1" applyBorder="1"/>
    <xf numFmtId="179" fontId="10" fillId="0" borderId="1" xfId="0" applyNumberFormat="1" applyFont="1" applyBorder="1"/>
    <xf numFmtId="38" fontId="1" fillId="0" borderId="42" xfId="1" applyFill="1" applyBorder="1"/>
    <xf numFmtId="38" fontId="1" fillId="0" borderId="35" xfId="1" applyBorder="1"/>
    <xf numFmtId="38" fontId="0" fillId="0" borderId="8" xfId="1" applyFont="1" applyBorder="1"/>
    <xf numFmtId="0" fontId="0" fillId="7" borderId="3" xfId="0" applyFill="1" applyBorder="1" applyAlignment="1">
      <alignment horizontal="center"/>
    </xf>
    <xf numFmtId="0" fontId="8" fillId="23" borderId="0" xfId="0" applyFont="1" applyFill="1"/>
    <xf numFmtId="179" fontId="1" fillId="0" borderId="37" xfId="1" applyNumberFormat="1" applyBorder="1"/>
    <xf numFmtId="0" fontId="1" fillId="0" borderId="1" xfId="0" applyFont="1" applyBorder="1" applyAlignment="1">
      <alignment horizontal="distributed"/>
    </xf>
    <xf numFmtId="179" fontId="1" fillId="0" borderId="10" xfId="1" applyNumberFormat="1" applyBorder="1"/>
    <xf numFmtId="179" fontId="0" fillId="0" borderId="37" xfId="1" applyNumberFormat="1" applyFont="1" applyFill="1" applyBorder="1"/>
    <xf numFmtId="38" fontId="1" fillId="0" borderId="8" xfId="1" applyFont="1" applyBorder="1"/>
    <xf numFmtId="38" fontId="1" fillId="0" borderId="11" xfId="1" applyFont="1" applyFill="1" applyBorder="1"/>
    <xf numFmtId="38" fontId="0" fillId="0" borderId="2" xfId="1" applyFont="1" applyFill="1" applyBorder="1"/>
    <xf numFmtId="38" fontId="1" fillId="0" borderId="20" xfId="1" applyBorder="1"/>
    <xf numFmtId="38" fontId="1" fillId="0" borderId="9" xfId="1" applyFont="1" applyFill="1" applyBorder="1"/>
    <xf numFmtId="38" fontId="1" fillId="0" borderId="33" xfId="1" applyBorder="1"/>
    <xf numFmtId="38" fontId="1" fillId="0" borderId="34" xfId="1" applyBorder="1"/>
    <xf numFmtId="38" fontId="0" fillId="0" borderId="11" xfId="1" applyFont="1" applyBorder="1"/>
    <xf numFmtId="38" fontId="1" fillId="0" borderId="9" xfId="1" applyBorder="1"/>
    <xf numFmtId="38" fontId="0" fillId="0" borderId="2" xfId="1" applyFont="1" applyBorder="1"/>
    <xf numFmtId="38" fontId="0" fillId="0" borderId="38" xfId="1" applyFont="1" applyFill="1" applyBorder="1"/>
    <xf numFmtId="179" fontId="0" fillId="0" borderId="10" xfId="1" applyNumberFormat="1" applyFont="1" applyBorder="1"/>
    <xf numFmtId="38" fontId="1" fillId="0" borderId="10" xfId="1" applyFont="1" applyBorder="1"/>
    <xf numFmtId="38" fontId="0" fillId="0" borderId="8" xfId="1" applyFont="1" applyFill="1" applyBorder="1"/>
    <xf numFmtId="38" fontId="0" fillId="0" borderId="20" xfId="1" applyFont="1" applyFill="1" applyBorder="1"/>
    <xf numFmtId="0" fontId="2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8" fillId="0" borderId="12" xfId="0" applyFont="1" applyBorder="1" applyAlignment="1">
      <alignment horizontal="center"/>
    </xf>
    <xf numFmtId="0" fontId="0" fillId="0" borderId="0" xfId="0"/>
    <xf numFmtId="0" fontId="0" fillId="0" borderId="32" xfId="0" applyBorder="1"/>
    <xf numFmtId="0" fontId="29" fillId="0" borderId="12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32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38" fontId="3" fillId="0" borderId="3" xfId="1" applyFont="1" applyBorder="1" applyAlignment="1">
      <alignment horizontal="right"/>
    </xf>
    <xf numFmtId="0" fontId="0" fillId="0" borderId="9" xfId="0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38" fontId="0" fillId="0" borderId="0" xfId="1" applyFon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colors>
    <mruColors>
      <color rgb="FFFFCCFF"/>
      <color rgb="FFFC08F0"/>
      <color rgb="FFFF99FF"/>
      <color rgb="FF00CC66"/>
      <color rgb="FFCC99FF"/>
      <color rgb="FFFFFF00"/>
      <color rgb="FFCC0000"/>
      <color rgb="FFC00000"/>
      <color rgb="FFFFFFCC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FF"/>
              </a:solidFill>
            </a:ln>
          </c:spPr>
          <c:invertIfNegative val="0"/>
          <c:dLbls>
            <c:spPr>
              <a:solidFill>
                <a:schemeClr val="tx2">
                  <a:lumMod val="20000"/>
                  <a:lumOff val="80000"/>
                </a:schemeClr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'1・面積、会員数'!$C$35:$M$35</c:f>
              <c:strCache>
                <c:ptCount val="11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  <c:pt idx="5">
                  <c:v>平成30年</c:v>
                </c:pt>
                <c:pt idx="6">
                  <c:v>令和元年</c:v>
                </c:pt>
                <c:pt idx="7">
                  <c:v>令和2年</c:v>
                </c:pt>
                <c:pt idx="8">
                  <c:v>令和3年</c:v>
                </c:pt>
                <c:pt idx="9">
                  <c:v>令和4年</c:v>
                </c:pt>
                <c:pt idx="10">
                  <c:v>令和5年5月</c:v>
                </c:pt>
              </c:strCache>
            </c:strRef>
          </c:cat>
          <c:val>
            <c:numRef>
              <c:f>'1・面積、会員数'!$C$38:$M$38</c:f>
              <c:numCache>
                <c:formatCode>General</c:formatCode>
                <c:ptCount val="11"/>
                <c:pt idx="0">
                  <c:v>173</c:v>
                </c:pt>
                <c:pt idx="1">
                  <c:v>171</c:v>
                </c:pt>
                <c:pt idx="2">
                  <c:v>171</c:v>
                </c:pt>
                <c:pt idx="3">
                  <c:v>171</c:v>
                </c:pt>
                <c:pt idx="4">
                  <c:v>171</c:v>
                </c:pt>
                <c:pt idx="5">
                  <c:v>170</c:v>
                </c:pt>
                <c:pt idx="6">
                  <c:v>171</c:v>
                </c:pt>
                <c:pt idx="7">
                  <c:v>169</c:v>
                </c:pt>
                <c:pt idx="8">
                  <c:v>171</c:v>
                </c:pt>
                <c:pt idx="9">
                  <c:v>169</c:v>
                </c:pt>
                <c:pt idx="10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15-466A-9492-2FF9264C8A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2996760"/>
        <c:axId val="182575472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solidFill>
                <a:srgbClr val="FFCCFF"/>
              </a:solidFill>
              <a:ln w="9525">
                <a:solidFill>
                  <a:srgbClr val="7030A0"/>
                </a:solidFill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'1・面積、会員数'!$C$35:$M$35</c:f>
              <c:strCache>
                <c:ptCount val="11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  <c:pt idx="5">
                  <c:v>平成30年</c:v>
                </c:pt>
                <c:pt idx="6">
                  <c:v>令和元年</c:v>
                </c:pt>
                <c:pt idx="7">
                  <c:v>令和2年</c:v>
                </c:pt>
                <c:pt idx="8">
                  <c:v>令和3年</c:v>
                </c:pt>
                <c:pt idx="9">
                  <c:v>令和4年</c:v>
                </c:pt>
                <c:pt idx="10">
                  <c:v>令和5年5月</c:v>
                </c:pt>
              </c:strCache>
            </c:strRef>
          </c:cat>
          <c:val>
            <c:numRef>
              <c:f>'1・面積、会員数'!$C$36:$M$36</c:f>
              <c:numCache>
                <c:formatCode>General</c:formatCode>
                <c:ptCount val="11"/>
                <c:pt idx="0">
                  <c:v>95.8</c:v>
                </c:pt>
                <c:pt idx="1">
                  <c:v>99.5</c:v>
                </c:pt>
                <c:pt idx="2">
                  <c:v>100.7</c:v>
                </c:pt>
                <c:pt idx="3">
                  <c:v>106.9</c:v>
                </c:pt>
                <c:pt idx="4">
                  <c:v>108.5</c:v>
                </c:pt>
                <c:pt idx="5">
                  <c:v>114.8</c:v>
                </c:pt>
                <c:pt idx="6">
                  <c:v>122.6</c:v>
                </c:pt>
                <c:pt idx="7">
                  <c:v>120.5</c:v>
                </c:pt>
                <c:pt idx="8">
                  <c:v>125.7</c:v>
                </c:pt>
                <c:pt idx="9">
                  <c:v>141.4</c:v>
                </c:pt>
                <c:pt idx="10">
                  <c:v>143.19999999999999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15-466A-9492-2FF9264C8A50}"/>
            </c:ext>
          </c:extLst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　     (万㎡）</c:v>
                </c:pt>
              </c:strCache>
            </c:strRef>
          </c:tx>
          <c:dLbls>
            <c:spPr>
              <a:solidFill>
                <a:schemeClr val="accent3">
                  <a:lumMod val="60000"/>
                  <a:lumOff val="40000"/>
                </a:schemeClr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'1・面積、会員数'!$C$35:$M$35</c:f>
              <c:strCache>
                <c:ptCount val="11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  <c:pt idx="5">
                  <c:v>平成30年</c:v>
                </c:pt>
                <c:pt idx="6">
                  <c:v>令和元年</c:v>
                </c:pt>
                <c:pt idx="7">
                  <c:v>令和2年</c:v>
                </c:pt>
                <c:pt idx="8">
                  <c:v>令和3年</c:v>
                </c:pt>
                <c:pt idx="9">
                  <c:v>令和4年</c:v>
                </c:pt>
                <c:pt idx="10">
                  <c:v>令和5年5月</c:v>
                </c:pt>
              </c:strCache>
            </c:strRef>
          </c:cat>
          <c:val>
            <c:numRef>
              <c:f>'1・面積、会員数'!$C$37:$M$37</c:f>
              <c:numCache>
                <c:formatCode>General</c:formatCode>
                <c:ptCount val="11"/>
                <c:pt idx="0">
                  <c:v>220.5</c:v>
                </c:pt>
                <c:pt idx="1">
                  <c:v>225.3</c:v>
                </c:pt>
                <c:pt idx="2">
                  <c:v>226.3</c:v>
                </c:pt>
                <c:pt idx="3">
                  <c:v>228.9</c:v>
                </c:pt>
                <c:pt idx="4">
                  <c:v>231.8</c:v>
                </c:pt>
                <c:pt idx="5">
                  <c:v>234.9</c:v>
                </c:pt>
                <c:pt idx="6">
                  <c:v>240.8</c:v>
                </c:pt>
                <c:pt idx="7">
                  <c:v>233.6</c:v>
                </c:pt>
                <c:pt idx="8">
                  <c:v>240.2</c:v>
                </c:pt>
                <c:pt idx="9">
                  <c:v>239.9</c:v>
                </c:pt>
                <c:pt idx="10">
                  <c:v>242.9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15-466A-9492-2FF9264C8A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996760"/>
        <c:axId val="182575472"/>
      </c:lineChart>
      <c:catAx>
        <c:axId val="18299676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2575472"/>
        <c:crosses val="autoZero"/>
        <c:auto val="1"/>
        <c:lblAlgn val="ctr"/>
        <c:lblOffset val="100"/>
        <c:tickLblSkip val="1"/>
        <c:noMultiLvlLbl val="0"/>
      </c:catAx>
      <c:valAx>
        <c:axId val="182575472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996760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5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8.712403116712255E-3"/>
                  <c:y val="1.4897380387631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58-472F-A1A8-8ACD5F1CE35C}"/>
                </c:ext>
              </c:extLst>
            </c:dLbl>
            <c:dLbl>
              <c:idx val="1"/>
              <c:layout>
                <c:manualLayout>
                  <c:x val="-1.5729802704165897E-2"/>
                  <c:y val="-3.08271804995399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58-472F-A1A8-8ACD5F1CE35C}"/>
                </c:ext>
              </c:extLst>
            </c:dLbl>
            <c:dLbl>
              <c:idx val="2"/>
              <c:layout>
                <c:manualLayout>
                  <c:x val="-1.0416726629797939E-2"/>
                  <c:y val="1.1080335632381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58-472F-A1A8-8ACD5F1CE35C}"/>
                </c:ext>
              </c:extLst>
            </c:dLbl>
            <c:dLbl>
              <c:idx val="3"/>
              <c:layout>
                <c:manualLayout>
                  <c:x val="-1.2221102910439067E-2"/>
                  <c:y val="7.44883560504435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58-472F-A1A8-8ACD5F1CE35C}"/>
                </c:ext>
              </c:extLst>
            </c:dLbl>
            <c:dLbl>
              <c:idx val="4"/>
              <c:layout>
                <c:manualLayout>
                  <c:x val="-8.7488607005064313E-3"/>
                  <c:y val="1.238903669132453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58-472F-A1A8-8ACD5F1CE35C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58-472F-A1A8-8ACD5F1CE35C}"/>
                </c:ext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58-472F-A1A8-8ACD5F1CE35C}"/>
                </c:ext>
              </c:extLst>
            </c:dLbl>
            <c:dLbl>
              <c:idx val="7"/>
              <c:layout>
                <c:manualLayout>
                  <c:x val="-6.9991707955566881E-3"/>
                  <c:y val="3.84816275820658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58-472F-A1A8-8ACD5F1CE35C}"/>
                </c:ext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58-472F-A1A8-8ACD5F1CE35C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その他の食料工業品</c:v>
                </c:pt>
                <c:pt idx="3">
                  <c:v>非鉄金属</c:v>
                </c:pt>
                <c:pt idx="4">
                  <c:v>合成樹脂</c:v>
                </c:pt>
                <c:pt idx="5">
                  <c:v>その他の製造工業品</c:v>
                </c:pt>
                <c:pt idx="6">
                  <c:v>金属製品</c:v>
                </c:pt>
                <c:pt idx="7">
                  <c:v>ゴム製品</c:v>
                </c:pt>
                <c:pt idx="8">
                  <c:v>その他の化学工業品</c:v>
                </c:pt>
                <c:pt idx="9">
                  <c:v>化学繊維糸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17260</c:v>
                </c:pt>
                <c:pt idx="1">
                  <c:v>10954</c:v>
                </c:pt>
                <c:pt idx="2">
                  <c:v>5702</c:v>
                </c:pt>
                <c:pt idx="3">
                  <c:v>5449</c:v>
                </c:pt>
                <c:pt idx="4">
                  <c:v>3880</c:v>
                </c:pt>
                <c:pt idx="5">
                  <c:v>3860</c:v>
                </c:pt>
                <c:pt idx="6">
                  <c:v>2921</c:v>
                </c:pt>
                <c:pt idx="7">
                  <c:v>2666</c:v>
                </c:pt>
                <c:pt idx="8">
                  <c:v>1769</c:v>
                </c:pt>
                <c:pt idx="9">
                  <c:v>1453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58-472F-A1A8-8ACD5F1CE35C}"/>
            </c:ext>
          </c:extLst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6.9167985855553959E-3"/>
                  <c:y val="-3.69373603325147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58-472F-A1A8-8ACD5F1CE35C}"/>
                </c:ext>
              </c:extLst>
            </c:dLbl>
            <c:dLbl>
              <c:idx val="1"/>
              <c:layout>
                <c:manualLayout>
                  <c:x val="3.3716412080343743E-3"/>
                  <c:y val="3.63120920487970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58-472F-A1A8-8ACD5F1CE35C}"/>
                </c:ext>
              </c:extLst>
            </c:dLbl>
            <c:dLbl>
              <c:idx val="2"/>
              <c:layout>
                <c:manualLayout>
                  <c:x val="6.9899878703151659E-3"/>
                  <c:y val="3.66261803029432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58-472F-A1A8-8ACD5F1CE35C}"/>
                </c:ext>
              </c:extLst>
            </c:dLbl>
            <c:dLbl>
              <c:idx val="3"/>
              <c:layout>
                <c:manualLayout>
                  <c:x val="-5.276755549159488E-3"/>
                  <c:y val="-1.48046080236753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58-472F-A1A8-8ACD5F1CE35C}"/>
                </c:ext>
              </c:extLst>
            </c:dLbl>
            <c:dLbl>
              <c:idx val="4"/>
              <c:layout>
                <c:manualLayout>
                  <c:x val="-1.8412450401924301E-3"/>
                  <c:y val="-1.11114536353389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958-472F-A1A8-8ACD5F1CE35C}"/>
                </c:ext>
              </c:extLst>
            </c:dLbl>
            <c:dLbl>
              <c:idx val="5"/>
              <c:layout>
                <c:manualLayout>
                  <c:x val="6.9716220198323773E-3"/>
                  <c:y val="-3.6009636692953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958-472F-A1A8-8ACD5F1CE35C}"/>
                </c:ext>
              </c:extLst>
            </c:dLbl>
            <c:dLbl>
              <c:idx val="6"/>
              <c:layout>
                <c:manualLayout>
                  <c:x val="3.4904710018297323E-3"/>
                  <c:y val="7.41742677962986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958-472F-A1A8-8ACD5F1CE35C}"/>
                </c:ext>
              </c:extLst>
            </c:dLbl>
            <c:dLbl>
              <c:idx val="7"/>
              <c:layout>
                <c:manualLayout>
                  <c:x val="1.7498269635355633E-3"/>
                  <c:y val="-1.11731079963379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958-472F-A1A8-8ACD5F1CE35C}"/>
                </c:ext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958-472F-A1A8-8ACD5F1CE35C}"/>
                </c:ext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その他の食料工業品</c:v>
                </c:pt>
                <c:pt idx="3">
                  <c:v>非鉄金属</c:v>
                </c:pt>
                <c:pt idx="4">
                  <c:v>合成樹脂</c:v>
                </c:pt>
                <c:pt idx="5">
                  <c:v>その他の製造工業品</c:v>
                </c:pt>
                <c:pt idx="6">
                  <c:v>金属製品</c:v>
                </c:pt>
                <c:pt idx="7">
                  <c:v>ゴム製品</c:v>
                </c:pt>
                <c:pt idx="8">
                  <c:v>その他の化学工業品</c:v>
                </c:pt>
                <c:pt idx="9">
                  <c:v>化学繊維糸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17195</c:v>
                </c:pt>
                <c:pt idx="1">
                  <c:v>20314</c:v>
                </c:pt>
                <c:pt idx="2">
                  <c:v>3286</c:v>
                </c:pt>
                <c:pt idx="3">
                  <c:v>8338</c:v>
                </c:pt>
                <c:pt idx="4">
                  <c:v>3540</c:v>
                </c:pt>
                <c:pt idx="5">
                  <c:v>3411</c:v>
                </c:pt>
                <c:pt idx="6">
                  <c:v>4102</c:v>
                </c:pt>
                <c:pt idx="7">
                  <c:v>1872</c:v>
                </c:pt>
                <c:pt idx="8">
                  <c:v>1421</c:v>
                </c:pt>
                <c:pt idx="9">
                  <c:v>1260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958-472F-A1A8-8ACD5F1CE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5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3.4858387799564191E-3"/>
                  <c:y val="3.78787878787877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6A-4492-996A-3B5747B21FC0}"/>
                </c:ext>
              </c:extLst>
            </c:dLbl>
            <c:dLbl>
              <c:idx val="1"/>
              <c:layout>
                <c:manualLayout>
                  <c:x val="-5.2287581699346402E-3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6A-4492-996A-3B5747B21FC0}"/>
                </c:ext>
              </c:extLst>
            </c:dLbl>
            <c:dLbl>
              <c:idx val="2"/>
              <c:layout>
                <c:manualLayout>
                  <c:x val="3.1953153024050178E-17"/>
                  <c:y val="-3.74522786924361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6A-4492-996A-3B5747B21FC0}"/>
                </c:ext>
              </c:extLst>
            </c:dLbl>
            <c:dLbl>
              <c:idx val="3"/>
              <c:layout>
                <c:manualLayout>
                  <c:x val="-1.3943355119825772E-2"/>
                  <c:y val="3.78758052970651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6A-4492-996A-3B5747B21FC0}"/>
                </c:ext>
              </c:extLst>
            </c:dLbl>
            <c:dLbl>
              <c:idx val="4"/>
              <c:layout>
                <c:manualLayout>
                  <c:x val="-8.7145969498910684E-3"/>
                  <c:y val="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6A-4492-996A-3B5747B21FC0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6A-4492-996A-3B5747B21FC0}"/>
                </c:ext>
              </c:extLst>
            </c:dLbl>
            <c:dLbl>
              <c:idx val="6"/>
              <c:layout>
                <c:manualLayout>
                  <c:x val="-5.2287581699346402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6A-4492-996A-3B5747B21FC0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6A-4492-996A-3B5747B21FC0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6A-4492-996A-3B5747B21FC0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鉄鋼</c:v>
                </c:pt>
                <c:pt idx="3">
                  <c:v>その他の食料工業品</c:v>
                </c:pt>
                <c:pt idx="4">
                  <c:v>その他の化学工業品</c:v>
                </c:pt>
                <c:pt idx="5">
                  <c:v>雑品</c:v>
                </c:pt>
                <c:pt idx="6">
                  <c:v>合成樹脂</c:v>
                </c:pt>
                <c:pt idx="7">
                  <c:v>その他の日用品</c:v>
                </c:pt>
                <c:pt idx="8">
                  <c:v>電気機械</c:v>
                </c:pt>
                <c:pt idx="9">
                  <c:v>その他の製造工業品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48542</c:v>
                </c:pt>
                <c:pt idx="1">
                  <c:v>13702</c:v>
                </c:pt>
                <c:pt idx="2">
                  <c:v>8621</c:v>
                </c:pt>
                <c:pt idx="3">
                  <c:v>5432</c:v>
                </c:pt>
                <c:pt idx="4">
                  <c:v>5368</c:v>
                </c:pt>
                <c:pt idx="5">
                  <c:v>3647</c:v>
                </c:pt>
                <c:pt idx="6">
                  <c:v>3128</c:v>
                </c:pt>
                <c:pt idx="7">
                  <c:v>2090</c:v>
                </c:pt>
                <c:pt idx="8">
                  <c:v>1380</c:v>
                </c:pt>
                <c:pt idx="9">
                  <c:v>1379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B6A-4492-996A-3B5747B21FC0}"/>
            </c:ext>
          </c:extLst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3.4766438508911876E-3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6A-4492-996A-3B5747B21FC0}"/>
                </c:ext>
              </c:extLst>
            </c:dLbl>
            <c:dLbl>
              <c:idx val="1"/>
              <c:layout>
                <c:manualLayout>
                  <c:x val="1.0448458648551285E-2"/>
                  <c:y val="3.78787878787871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B6A-4492-996A-3B5747B21FC0}"/>
                </c:ext>
              </c:extLst>
            </c:dLbl>
            <c:dLbl>
              <c:idx val="2"/>
              <c:layout>
                <c:manualLayout>
                  <c:x val="6.9716775599128538E-3"/>
                  <c:y val="-2.98258172273920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6A-4492-996A-3B5747B21FC0}"/>
                </c:ext>
              </c:extLst>
            </c:dLbl>
            <c:dLbl>
              <c:idx val="3"/>
              <c:layout>
                <c:manualLayout>
                  <c:x val="-9.0576913179970157E-6"/>
                  <c:y val="-2.98258172273920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B6A-4492-996A-3B5747B21FC0}"/>
                </c:ext>
              </c:extLst>
            </c:dLbl>
            <c:dLbl>
              <c:idx val="4"/>
              <c:layout>
                <c:manualLayout>
                  <c:x val="-6.3678314720399951E-5"/>
                  <c:y val="1.5150620376998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B6A-4492-996A-3B5747B21FC0}"/>
                </c:ext>
              </c:extLst>
            </c:dLbl>
            <c:dLbl>
              <c:idx val="5"/>
              <c:layout>
                <c:manualLayout>
                  <c:x val="-6.971677559912918E-3"/>
                  <c:y val="3.78728227153417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B6A-4492-996A-3B5747B21FC0}"/>
                </c:ext>
              </c:extLst>
            </c:dLbl>
            <c:dLbl>
              <c:idx val="6"/>
              <c:layout>
                <c:manualLayout>
                  <c:x val="1.7429193899782135E-3"/>
                  <c:y val="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B6A-4492-996A-3B5747B21FC0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B6A-4492-996A-3B5747B21FC0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B6A-4492-996A-3B5747B21FC0}"/>
                </c:ext>
              </c:extLst>
            </c:dLbl>
            <c:dLbl>
              <c:idx val="9"/>
              <c:layout>
                <c:manualLayout>
                  <c:x val="3.4858387799564269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鉄鋼</c:v>
                </c:pt>
                <c:pt idx="3">
                  <c:v>その他の食料工業品</c:v>
                </c:pt>
                <c:pt idx="4">
                  <c:v>その他の化学工業品</c:v>
                </c:pt>
                <c:pt idx="5">
                  <c:v>雑品</c:v>
                </c:pt>
                <c:pt idx="6">
                  <c:v>合成樹脂</c:v>
                </c:pt>
                <c:pt idx="7">
                  <c:v>その他の日用品</c:v>
                </c:pt>
                <c:pt idx="8">
                  <c:v>電気機械</c:v>
                </c:pt>
                <c:pt idx="9">
                  <c:v>その他の製造工業品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51367</c:v>
                </c:pt>
                <c:pt idx="1">
                  <c:v>13295</c:v>
                </c:pt>
                <c:pt idx="2">
                  <c:v>15720</c:v>
                </c:pt>
                <c:pt idx="3">
                  <c:v>4838</c:v>
                </c:pt>
                <c:pt idx="4">
                  <c:v>4247</c:v>
                </c:pt>
                <c:pt idx="5">
                  <c:v>4084</c:v>
                </c:pt>
                <c:pt idx="6">
                  <c:v>3312</c:v>
                </c:pt>
                <c:pt idx="7">
                  <c:v>2243</c:v>
                </c:pt>
                <c:pt idx="8">
                  <c:v>1232</c:v>
                </c:pt>
                <c:pt idx="9">
                  <c:v>1339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B6A-4492-996A-3B5747B21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ja-JP" altLang="en-US" sz="1100" baseline="0"/>
              <a:t>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5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7730496453900709E-3"/>
                  <c:y val="-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A5-46E0-B69D-AA3E912FF8F8}"/>
                </c:ext>
              </c:extLst>
            </c:dLbl>
            <c:dLbl>
              <c:idx val="1"/>
              <c:layout>
                <c:manualLayout>
                  <c:x val="-1.7730496453901034E-3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A5-46E0-B69D-AA3E912FF8F8}"/>
                </c:ext>
              </c:extLst>
            </c:dLbl>
            <c:dLbl>
              <c:idx val="2"/>
              <c:layout>
                <c:manualLayout>
                  <c:x val="-8.8652482269503553E-3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A5-46E0-B69D-AA3E912FF8F8}"/>
                </c:ext>
              </c:extLst>
            </c:dLbl>
            <c:dLbl>
              <c:idx val="3"/>
              <c:layout>
                <c:manualLayout>
                  <c:x val="-6.50110693175489E-17"/>
                  <c:y val="-1.1628212171153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A5-46E0-B69D-AA3E912FF8F8}"/>
                </c:ext>
              </c:extLst>
            </c:dLbl>
            <c:dLbl>
              <c:idx val="4"/>
              <c:layout>
                <c:manualLayout>
                  <c:x val="-1.2411347517730561E-2"/>
                  <c:y val="-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A5-46E0-B69D-AA3E912FF8F8}"/>
                </c:ext>
              </c:extLst>
            </c:dLbl>
            <c:dLbl>
              <c:idx val="5"/>
              <c:layout>
                <c:manualLayout>
                  <c:x val="-8.8652482269503553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A5-46E0-B69D-AA3E912FF8F8}"/>
                </c:ext>
              </c:extLst>
            </c:dLbl>
            <c:dLbl>
              <c:idx val="6"/>
              <c:layout>
                <c:manualLayout>
                  <c:x val="-1.0638297872340555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A5-46E0-B69D-AA3E912FF8F8}"/>
                </c:ext>
              </c:extLst>
            </c:dLbl>
            <c:dLbl>
              <c:idx val="7"/>
              <c:layout>
                <c:manualLayout>
                  <c:x val="-1.2411347517730497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A5-46E0-B69D-AA3E912FF8F8}"/>
                </c:ext>
              </c:extLst>
            </c:dLbl>
            <c:dLbl>
              <c:idx val="8"/>
              <c:layout>
                <c:manualLayout>
                  <c:x val="-1.4184397163120567E-2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1A5-46E0-B69D-AA3E912FF8F8}"/>
                </c:ext>
              </c:extLst>
            </c:dLbl>
            <c:dLbl>
              <c:idx val="9"/>
              <c:layout>
                <c:manualLayout>
                  <c:x val="-3.5460992907802719E-3"/>
                  <c:y val="3.87535860343031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その他の機械</c:v>
                </c:pt>
                <c:pt idx="1">
                  <c:v>飲料</c:v>
                </c:pt>
                <c:pt idx="2">
                  <c:v>雑穀</c:v>
                </c:pt>
                <c:pt idx="3">
                  <c:v>その他の食料工業品</c:v>
                </c:pt>
                <c:pt idx="4">
                  <c:v>缶詰・びん詰</c:v>
                </c:pt>
                <c:pt idx="5">
                  <c:v>電気機械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鉄鋼</c:v>
                </c:pt>
                <c:pt idx="9">
                  <c:v>麦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32926</c:v>
                </c:pt>
                <c:pt idx="1">
                  <c:v>25218</c:v>
                </c:pt>
                <c:pt idx="2">
                  <c:v>22045</c:v>
                </c:pt>
                <c:pt idx="3">
                  <c:v>14161</c:v>
                </c:pt>
                <c:pt idx="4">
                  <c:v>12566</c:v>
                </c:pt>
                <c:pt idx="5">
                  <c:v>12187</c:v>
                </c:pt>
                <c:pt idx="6">
                  <c:v>11601</c:v>
                </c:pt>
                <c:pt idx="7">
                  <c:v>10571</c:v>
                </c:pt>
                <c:pt idx="8">
                  <c:v>9403</c:v>
                </c:pt>
                <c:pt idx="9">
                  <c:v>8520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1A5-46E0-B69D-AA3E912FF8F8}"/>
            </c:ext>
          </c:extLst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5957446808510623E-2"/>
                  <c:y val="-3.87627418665697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1A5-46E0-B69D-AA3E912FF8F8}"/>
                </c:ext>
              </c:extLst>
            </c:dLbl>
            <c:dLbl>
              <c:idx val="1"/>
              <c:layout>
                <c:manualLayout>
                  <c:x val="1.7730496453900709E-3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1A5-46E0-B69D-AA3E912FF8F8}"/>
                </c:ext>
              </c:extLst>
            </c:dLbl>
            <c:dLbl>
              <c:idx val="2"/>
              <c:layout>
                <c:manualLayout>
                  <c:x val="1.7730496453901034E-3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1A5-46E0-B69D-AA3E912FF8F8}"/>
                </c:ext>
              </c:extLst>
            </c:dLbl>
            <c:dLbl>
              <c:idx val="3"/>
              <c:layout>
                <c:manualLayout>
                  <c:x val="1.0638297872340425E-2"/>
                  <c:y val="1.1627601782335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1A5-46E0-B69D-AA3E912FF8F8}"/>
                </c:ext>
              </c:extLst>
            </c:dLbl>
            <c:dLbl>
              <c:idx val="4"/>
              <c:layout>
                <c:manualLayout>
                  <c:x val="-6.50110693175489E-17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1A5-46E0-B69D-AA3E912FF8F8}"/>
                </c:ext>
              </c:extLst>
            </c:dLbl>
            <c:dLbl>
              <c:idx val="5"/>
              <c:layout>
                <c:manualLayout>
                  <c:x val="1.7730496453900709E-3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1A5-46E0-B69D-AA3E912FF8F8}"/>
                </c:ext>
              </c:extLst>
            </c:dLbl>
            <c:dLbl>
              <c:idx val="6"/>
              <c:layout>
                <c:manualLayout>
                  <c:x val="7.0921985815602835E-3"/>
                  <c:y val="3.8756637978391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1A5-46E0-B69D-AA3E912FF8F8}"/>
                </c:ext>
              </c:extLst>
            </c:dLbl>
            <c:dLbl>
              <c:idx val="7"/>
              <c:layout>
                <c:manualLayout>
                  <c:x val="7.0921985815602835E-3"/>
                  <c:y val="7.7519379844960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1A5-46E0-B69D-AA3E912FF8F8}"/>
                </c:ext>
              </c:extLst>
            </c:dLbl>
            <c:dLbl>
              <c:idx val="8"/>
              <c:layout>
                <c:manualLayout>
                  <c:x val="7.0921985815602835E-3"/>
                  <c:y val="3.875968992247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1A5-46E0-B69D-AA3E912FF8F8}"/>
                </c:ext>
              </c:extLst>
            </c:dLbl>
            <c:dLbl>
              <c:idx val="9"/>
              <c:layout>
                <c:manualLayout>
                  <c:x val="1.773049645389941E-3"/>
                  <c:y val="-2.3256424342306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その他の機械</c:v>
                </c:pt>
                <c:pt idx="1">
                  <c:v>飲料</c:v>
                </c:pt>
                <c:pt idx="2">
                  <c:v>雑穀</c:v>
                </c:pt>
                <c:pt idx="3">
                  <c:v>その他の食料工業品</c:v>
                </c:pt>
                <c:pt idx="4">
                  <c:v>缶詰・びん詰</c:v>
                </c:pt>
                <c:pt idx="5">
                  <c:v>電気機械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鉄鋼</c:v>
                </c:pt>
                <c:pt idx="9">
                  <c:v>麦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31867</c:v>
                </c:pt>
                <c:pt idx="1">
                  <c:v>19888</c:v>
                </c:pt>
                <c:pt idx="2">
                  <c:v>15333</c:v>
                </c:pt>
                <c:pt idx="3">
                  <c:v>14442</c:v>
                </c:pt>
                <c:pt idx="4">
                  <c:v>16506</c:v>
                </c:pt>
                <c:pt idx="5">
                  <c:v>10494</c:v>
                </c:pt>
                <c:pt idx="6">
                  <c:v>9151</c:v>
                </c:pt>
                <c:pt idx="7">
                  <c:v>5908</c:v>
                </c:pt>
                <c:pt idx="8">
                  <c:v>11267</c:v>
                </c:pt>
                <c:pt idx="9">
                  <c:v>14444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1A5-46E0-B69D-AA3E912FF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5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5B-4658-BAD8-605A737109B8}"/>
                </c:ext>
              </c:extLst>
            </c:dLbl>
            <c:dLbl>
              <c:idx val="1"/>
              <c:layout>
                <c:manualLayout>
                  <c:x val="-8.8888888888888889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5B-4658-BAD8-605A737109B8}"/>
                </c:ext>
              </c:extLst>
            </c:dLbl>
            <c:dLbl>
              <c:idx val="2"/>
              <c:layout>
                <c:manualLayout>
                  <c:x val="-7.1111111111111435E-3"/>
                  <c:y val="6.53587220946480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5B-4658-BAD8-605A737109B8}"/>
                </c:ext>
              </c:extLst>
            </c:dLbl>
            <c:dLbl>
              <c:idx val="3"/>
              <c:layout>
                <c:manualLayout>
                  <c:x val="-3.5555555555555557E-3"/>
                  <c:y val="-7.130124777183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5B-4658-BAD8-605A737109B8}"/>
                </c:ext>
              </c:extLst>
            </c:dLbl>
            <c:dLbl>
              <c:idx val="4"/>
              <c:layout>
                <c:manualLayout>
                  <c:x val="-1.0666666666666666E-2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5B-4658-BAD8-605A737109B8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5B-4658-BAD8-605A737109B8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5B-4658-BAD8-605A737109B8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5B-4658-BAD8-605A737109B8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95B-4658-BAD8-605A737109B8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その他の製造工業品</c:v>
                </c:pt>
                <c:pt idx="4">
                  <c:v>その他の食料工業品</c:v>
                </c:pt>
                <c:pt idx="5">
                  <c:v>その他の日用品</c:v>
                </c:pt>
                <c:pt idx="6">
                  <c:v>雑品</c:v>
                </c:pt>
                <c:pt idx="7">
                  <c:v>非鉄金属</c:v>
                </c:pt>
                <c:pt idx="8">
                  <c:v>その他の化学工業品</c:v>
                </c:pt>
                <c:pt idx="9">
                  <c:v>缶詰・びん詰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38952</c:v>
                </c:pt>
                <c:pt idx="1">
                  <c:v>10447</c:v>
                </c:pt>
                <c:pt idx="2">
                  <c:v>9916</c:v>
                </c:pt>
                <c:pt idx="3">
                  <c:v>6633</c:v>
                </c:pt>
                <c:pt idx="4">
                  <c:v>2222</c:v>
                </c:pt>
                <c:pt idx="5">
                  <c:v>1776</c:v>
                </c:pt>
                <c:pt idx="6">
                  <c:v>1737</c:v>
                </c:pt>
                <c:pt idx="7">
                  <c:v>1066</c:v>
                </c:pt>
                <c:pt idx="8">
                  <c:v>954</c:v>
                </c:pt>
                <c:pt idx="9">
                  <c:v>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95B-4658-BAD8-605A737109B8}"/>
            </c:ext>
          </c:extLst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8.8887489063867019E-3"/>
                  <c:y val="-5.614271477770529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5B-4658-BAD8-605A737109B8}"/>
                </c:ext>
              </c:extLst>
            </c:dLbl>
            <c:dLbl>
              <c:idx val="1"/>
              <c:layout>
                <c:manualLayout>
                  <c:x val="7.1111111111111115E-3"/>
                  <c:y val="-3.56506238859193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95B-4658-BAD8-605A737109B8}"/>
                </c:ext>
              </c:extLst>
            </c:dLbl>
            <c:dLbl>
              <c:idx val="2"/>
              <c:layout>
                <c:manualLayout>
                  <c:x val="8.888888888888823E-3"/>
                  <c:y val="7.13012477718353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95B-4658-BAD8-605A737109B8}"/>
                </c:ext>
              </c:extLst>
            </c:dLbl>
            <c:dLbl>
              <c:idx val="3"/>
              <c:layout>
                <c:manualLayout>
                  <c:x val="5.3333333333332681E-3"/>
                  <c:y val="-1.3071744418929618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95B-4658-BAD8-605A737109B8}"/>
                </c:ext>
              </c:extLst>
            </c:dLbl>
            <c:dLbl>
              <c:idx val="4"/>
              <c:layout>
                <c:manualLayout>
                  <c:x val="1.7776377952755905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95B-4658-BAD8-605A737109B8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95B-4658-BAD8-605A737109B8}"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95B-4658-BAD8-605A737109B8}"/>
                </c:ext>
              </c:extLst>
            </c:dLbl>
            <c:dLbl>
              <c:idx val="7"/>
              <c:layout>
                <c:manualLayout>
                  <c:x val="1.7777777777777861E-3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95B-4658-BAD8-605A737109B8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95B-4658-BAD8-605A737109B8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その他の製造工業品</c:v>
                </c:pt>
                <c:pt idx="4">
                  <c:v>その他の食料工業品</c:v>
                </c:pt>
                <c:pt idx="5">
                  <c:v>その他の日用品</c:v>
                </c:pt>
                <c:pt idx="6">
                  <c:v>雑品</c:v>
                </c:pt>
                <c:pt idx="7">
                  <c:v>非鉄金属</c:v>
                </c:pt>
                <c:pt idx="8">
                  <c:v>その他の化学工業品</c:v>
                </c:pt>
                <c:pt idx="9">
                  <c:v>缶詰・びん詰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19264</c:v>
                </c:pt>
                <c:pt idx="1">
                  <c:v>7426</c:v>
                </c:pt>
                <c:pt idx="2">
                  <c:v>7945</c:v>
                </c:pt>
                <c:pt idx="3">
                  <c:v>5568</c:v>
                </c:pt>
                <c:pt idx="4">
                  <c:v>2223</c:v>
                </c:pt>
                <c:pt idx="5">
                  <c:v>3062</c:v>
                </c:pt>
                <c:pt idx="6">
                  <c:v>1861</c:v>
                </c:pt>
                <c:pt idx="7">
                  <c:v>679</c:v>
                </c:pt>
                <c:pt idx="8">
                  <c:v>866</c:v>
                </c:pt>
                <c:pt idx="9">
                  <c:v>670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95B-4658-BAD8-605A73710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</a:t>
            </a:r>
            <a:r>
              <a:rPr lang="ja-JP" altLang="en-US" sz="1100" baseline="0"/>
              <a:t>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5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1.0507918793615364E-2"/>
                  <c:y val="-1.98170143986239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EF-43D2-81FC-57F5CBBF9D70}"/>
                </c:ext>
              </c:extLst>
            </c:dLbl>
            <c:dLbl>
              <c:idx val="1"/>
              <c:layout>
                <c:manualLayout>
                  <c:x val="-3.499700332734031E-3"/>
                  <c:y val="-6.60883491258514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EF-43D2-81FC-57F5CBBF9D70}"/>
                </c:ext>
              </c:extLst>
            </c:dLbl>
            <c:dLbl>
              <c:idx val="2"/>
              <c:layout>
                <c:manualLayout>
                  <c:x val="-8.7581375162750011E-3"/>
                  <c:y val="-3.09681628779453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EF-43D2-81FC-57F5CBBF9D70}"/>
                </c:ext>
              </c:extLst>
            </c:dLbl>
            <c:dLbl>
              <c:idx val="3"/>
              <c:layout>
                <c:manualLayout>
                  <c:x val="-1.0521696598948754E-2"/>
                  <c:y val="-9.16173613891497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EF-43D2-81FC-57F5CBBF9D70}"/>
                </c:ext>
              </c:extLst>
            </c:dLbl>
            <c:dLbl>
              <c:idx val="4"/>
              <c:layout>
                <c:manualLayout>
                  <c:x val="-1.0530927728522124E-2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EF-43D2-81FC-57F5CBBF9D70}"/>
                </c:ext>
              </c:extLst>
            </c:dLbl>
            <c:dLbl>
              <c:idx val="5"/>
              <c:layout>
                <c:manualLayout>
                  <c:x val="-8.7673686458484678E-3"/>
                  <c:y val="-8.5244005516260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EF-43D2-81FC-57F5CBBF9D70}"/>
                </c:ext>
              </c:extLst>
            </c:dLbl>
            <c:dLbl>
              <c:idx val="6"/>
              <c:layout>
                <c:manualLayout>
                  <c:x val="-8.767368645848532E-3"/>
                  <c:y val="-5.95251864703352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FEF-43D2-81FC-57F5CBBF9D70}"/>
                </c:ext>
              </c:extLst>
            </c:dLbl>
            <c:dLbl>
              <c:idx val="7"/>
              <c:layout>
                <c:manualLayout>
                  <c:x val="-8.7903775807552896E-3"/>
                  <c:y val="2.32513308717766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EF-43D2-81FC-57F5CBBF9D70}"/>
                </c:ext>
              </c:extLst>
            </c:dLbl>
            <c:dLbl>
              <c:idx val="8"/>
              <c:layout>
                <c:manualLayout>
                  <c:x val="-1.4021259153629418E-2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FEF-43D2-81FC-57F5CBBF9D70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FEF-43D2-81FC-57F5CBBF9D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その他の農作物</c:v>
                </c:pt>
                <c:pt idx="3">
                  <c:v>鉄鋼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非金属鉱物</c:v>
                </c:pt>
                <c:pt idx="7">
                  <c:v>石油製品</c:v>
                </c:pt>
                <c:pt idx="8">
                  <c:v>雑品</c:v>
                </c:pt>
                <c:pt idx="9">
                  <c:v>その他の日用品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43751</c:v>
                </c:pt>
                <c:pt idx="1">
                  <c:v>10039</c:v>
                </c:pt>
                <c:pt idx="2">
                  <c:v>9858</c:v>
                </c:pt>
                <c:pt idx="3">
                  <c:v>9390</c:v>
                </c:pt>
                <c:pt idx="4">
                  <c:v>5333</c:v>
                </c:pt>
                <c:pt idx="5">
                  <c:v>3613</c:v>
                </c:pt>
                <c:pt idx="6">
                  <c:v>2402</c:v>
                </c:pt>
                <c:pt idx="7">
                  <c:v>1300</c:v>
                </c:pt>
                <c:pt idx="8">
                  <c:v>1251</c:v>
                </c:pt>
                <c:pt idx="9">
                  <c:v>1117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FEF-43D2-81FC-57F5CBBF9D70}"/>
            </c:ext>
          </c:extLst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7581375162750167E-3"/>
                  <c:y val="-3.7664783427495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FEF-43D2-81FC-57F5CBBF9D70}"/>
                </c:ext>
              </c:extLst>
            </c:dLbl>
            <c:dLbl>
              <c:idx val="1"/>
              <c:layout>
                <c:manualLayout>
                  <c:x val="3.499562554680665E-3"/>
                  <c:y val="7.53295668549905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FEF-43D2-81FC-57F5CBBF9D70}"/>
                </c:ext>
              </c:extLst>
            </c:dLbl>
            <c:dLbl>
              <c:idx val="2"/>
              <c:layout>
                <c:manualLayout>
                  <c:x val="8.7625464139817165E-3"/>
                  <c:y val="1.842786600827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FEF-43D2-81FC-57F5CBBF9D70}"/>
                </c:ext>
              </c:extLst>
            </c:dLbl>
            <c:dLbl>
              <c:idx val="3"/>
              <c:layout>
                <c:manualLayout>
                  <c:x val="3.5225714895874235E-3"/>
                  <c:y val="1.5034180049527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FEF-43D2-81FC-57F5CBBF9D70}"/>
                </c:ext>
              </c:extLst>
            </c:dLbl>
            <c:dLbl>
              <c:idx val="4"/>
              <c:layout>
                <c:manualLayout>
                  <c:x val="5.2538905077810158E-3"/>
                  <c:y val="3.82935183949470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FEF-43D2-81FC-57F5CBBF9D70}"/>
                </c:ext>
              </c:extLst>
            </c:dLbl>
            <c:dLbl>
              <c:idx val="5"/>
              <c:layout>
                <c:manualLayout>
                  <c:x val="3.4995625546807292E-3"/>
                  <c:y val="1.1236264958405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FEF-43D2-81FC-57F5CBBF9D70}"/>
                </c:ext>
              </c:extLst>
            </c:dLbl>
            <c:dLbl>
              <c:idx val="6"/>
              <c:layout>
                <c:manualLayout>
                  <c:x val="6.9945784336011832E-3"/>
                  <c:y val="2.214274063199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FEF-43D2-81FC-57F5CBBF9D70}"/>
                </c:ext>
              </c:extLst>
            </c:dLbl>
            <c:dLbl>
              <c:idx val="7"/>
              <c:layout>
                <c:manualLayout>
                  <c:x val="1.8462259146740515E-5"/>
                  <c:y val="3.63984162996574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FEF-43D2-81FC-57F5CBBF9D70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FEF-43D2-81FC-57F5CBBF9D70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FEF-43D2-81FC-57F5CBBF9D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その他の農作物</c:v>
                </c:pt>
                <c:pt idx="3">
                  <c:v>鉄鋼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非金属鉱物</c:v>
                </c:pt>
                <c:pt idx="7">
                  <c:v>石油製品</c:v>
                </c:pt>
                <c:pt idx="8">
                  <c:v>雑品</c:v>
                </c:pt>
                <c:pt idx="9">
                  <c:v>その他の日用品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36388</c:v>
                </c:pt>
                <c:pt idx="1">
                  <c:v>10358</c:v>
                </c:pt>
                <c:pt idx="2">
                  <c:v>9443</c:v>
                </c:pt>
                <c:pt idx="3">
                  <c:v>8079</c:v>
                </c:pt>
                <c:pt idx="4">
                  <c:v>4845</c:v>
                </c:pt>
                <c:pt idx="5">
                  <c:v>2761</c:v>
                </c:pt>
                <c:pt idx="6">
                  <c:v>1050</c:v>
                </c:pt>
                <c:pt idx="7">
                  <c:v>3001</c:v>
                </c:pt>
                <c:pt idx="8">
                  <c:v>761</c:v>
                </c:pt>
                <c:pt idx="9">
                  <c:v>6100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FEF-43D2-81FC-57F5CBBF9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55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  <c:majorUnit val="5000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5</a:t>
            </a:r>
            <a:r>
              <a:rPr lang="ja-JP" altLang="en-US" sz="1100"/>
              <a:t>月  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0484929358820443E-2"/>
                  <c:y val="1.4336635339937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3D-4690-B2A9-F43EFE9F0619}"/>
                </c:ext>
              </c:extLst>
            </c:dLbl>
            <c:dLbl>
              <c:idx val="1"/>
              <c:layout>
                <c:manualLayout>
                  <c:x val="-3.4949764529401419E-3"/>
                  <c:y val="7.16789433578860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3D-4690-B2A9-F43EFE9F0619}"/>
                </c:ext>
              </c:extLst>
            </c:dLbl>
            <c:dLbl>
              <c:idx val="2"/>
              <c:layout>
                <c:manualLayout>
                  <c:x val="-6.989952905880315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3D-4690-B2A9-F43EFE9F0619}"/>
                </c:ext>
              </c:extLst>
            </c:dLbl>
            <c:dLbl>
              <c:idx val="3"/>
              <c:layout>
                <c:manualLayout>
                  <c:x val="-1.2232417585290497E-2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3D-4690-B2A9-F43EFE9F0619}"/>
                </c:ext>
              </c:extLst>
            </c:dLbl>
            <c:dLbl>
              <c:idx val="4"/>
              <c:layout>
                <c:manualLayout>
                  <c:x val="-6.9900905033784952E-3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3D-4690-B2A9-F43EFE9F0619}"/>
                </c:ext>
              </c:extLst>
            </c:dLbl>
            <c:dLbl>
              <c:idx val="5"/>
              <c:layout>
                <c:manualLayout>
                  <c:x val="-8.7374411323504191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3D-4690-B2A9-F43EFE9F0619}"/>
                </c:ext>
              </c:extLst>
            </c:dLbl>
            <c:dLbl>
              <c:idx val="6"/>
              <c:layout>
                <c:manualLayout>
                  <c:x val="-3.4949764529402703E-3"/>
                  <c:y val="-2.822227867335056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3D-4690-B2A9-F43EFE9F0619}"/>
                </c:ext>
              </c:extLst>
            </c:dLbl>
            <c:dLbl>
              <c:idx val="7"/>
              <c:layout>
                <c:manualLayout>
                  <c:x val="-8.7374411323503549E-3"/>
                  <c:y val="-7.16874100414867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73D-4690-B2A9-F43EFE9F0619}"/>
                </c:ext>
              </c:extLst>
            </c:dLbl>
            <c:dLbl>
              <c:idx val="8"/>
              <c:layout>
                <c:manualLayout>
                  <c:x val="-1.0484929358820554E-2"/>
                  <c:y val="-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73D-4690-B2A9-F43EFE9F0619}"/>
                </c:ext>
              </c:extLst>
            </c:dLbl>
            <c:dLbl>
              <c:idx val="9"/>
              <c:layout>
                <c:manualLayout>
                  <c:x val="-3.4949764529401419E-3"/>
                  <c:y val="-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73D-4690-B2A9-F43EFE9F06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雑品</c:v>
                </c:pt>
                <c:pt idx="4">
                  <c:v>紙・パルプ</c:v>
                </c:pt>
                <c:pt idx="5">
                  <c:v>合成樹脂</c:v>
                </c:pt>
                <c:pt idx="6">
                  <c:v>飲料</c:v>
                </c:pt>
                <c:pt idx="7">
                  <c:v>その他の製造工業品</c:v>
                </c:pt>
                <c:pt idx="8">
                  <c:v>その他の化学工業品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326268</c:v>
                </c:pt>
                <c:pt idx="1">
                  <c:v>88420</c:v>
                </c:pt>
                <c:pt idx="2">
                  <c:v>21817</c:v>
                </c:pt>
                <c:pt idx="3">
                  <c:v>18563</c:v>
                </c:pt>
                <c:pt idx="4">
                  <c:v>16430</c:v>
                </c:pt>
                <c:pt idx="5">
                  <c:v>12739</c:v>
                </c:pt>
                <c:pt idx="6">
                  <c:v>12739</c:v>
                </c:pt>
                <c:pt idx="7">
                  <c:v>11729</c:v>
                </c:pt>
                <c:pt idx="8">
                  <c:v>10858</c:v>
                </c:pt>
                <c:pt idx="9">
                  <c:v>8534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73D-4690-B2A9-F43EFE9F0619}"/>
            </c:ext>
          </c:extLst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9222370491170766E-2"/>
                  <c:y val="7.1684587813620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73D-4690-B2A9-F43EFE9F0619}"/>
                </c:ext>
              </c:extLst>
            </c:dLbl>
            <c:dLbl>
              <c:idx val="1"/>
              <c:layout>
                <c:manualLayout>
                  <c:x val="8.7374411323503549E-3"/>
                  <c:y val="-1.7921146953405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73D-4690-B2A9-F43EFE9F0619}"/>
                </c:ext>
              </c:extLst>
            </c:dLbl>
            <c:dLbl>
              <c:idx val="2"/>
              <c:layout>
                <c:manualLayout>
                  <c:x val="8.7374411323503549E-3"/>
                  <c:y val="-1.075297039482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73D-4690-B2A9-F43EFE9F0619}"/>
                </c:ext>
              </c:extLst>
            </c:dLbl>
            <c:dLbl>
              <c:idx val="3"/>
              <c:layout>
                <c:manualLayout>
                  <c:x val="8.7374411323503549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73D-4690-B2A9-F43EFE9F0619}"/>
                </c:ext>
              </c:extLst>
            </c:dLbl>
            <c:dLbl>
              <c:idx val="4"/>
              <c:layout>
                <c:manualLayout>
                  <c:x val="6.9899529058802205E-3"/>
                  <c:y val="-7.1690232269353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73D-4690-B2A9-F43EFE9F0619}"/>
                </c:ext>
              </c:extLst>
            </c:dLbl>
            <c:dLbl>
              <c:idx val="5"/>
              <c:layout>
                <c:manualLayout>
                  <c:x val="5.2423270819120654E-3"/>
                  <c:y val="2.1505376344085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73D-4690-B2A9-F43EFE9F0619}"/>
                </c:ext>
              </c:extLst>
            </c:dLbl>
            <c:dLbl>
              <c:idx val="6"/>
              <c:layout>
                <c:manualLayout>
                  <c:x val="3.4949764529401419E-3"/>
                  <c:y val="-1.0753252617616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73D-4690-B2A9-F43EFE9F0619}"/>
                </c:ext>
              </c:extLst>
            </c:dLbl>
            <c:dLbl>
              <c:idx val="7"/>
              <c:layout>
                <c:manualLayout>
                  <c:x val="5.2424646794100851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73D-4690-B2A9-F43EFE9F0619}"/>
                </c:ext>
              </c:extLst>
            </c:dLbl>
            <c:dLbl>
              <c:idx val="8"/>
              <c:layout>
                <c:manualLayout>
                  <c:x val="-1.7474882264701991E-3"/>
                  <c:y val="7.16845878136187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73D-4690-B2A9-F43EFE9F0619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73D-4690-B2A9-F43EFE9F06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雑品</c:v>
                </c:pt>
                <c:pt idx="4">
                  <c:v>紙・パルプ</c:v>
                </c:pt>
                <c:pt idx="5">
                  <c:v>合成樹脂</c:v>
                </c:pt>
                <c:pt idx="6">
                  <c:v>飲料</c:v>
                </c:pt>
                <c:pt idx="7">
                  <c:v>その他の製造工業品</c:v>
                </c:pt>
                <c:pt idx="8">
                  <c:v>その他の化学工業品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314730</c:v>
                </c:pt>
                <c:pt idx="1">
                  <c:v>87268</c:v>
                </c:pt>
                <c:pt idx="2">
                  <c:v>24649</c:v>
                </c:pt>
                <c:pt idx="3">
                  <c:v>19711</c:v>
                </c:pt>
                <c:pt idx="4">
                  <c:v>16055</c:v>
                </c:pt>
                <c:pt idx="5">
                  <c:v>11270</c:v>
                </c:pt>
                <c:pt idx="6">
                  <c:v>11682</c:v>
                </c:pt>
                <c:pt idx="7">
                  <c:v>8544</c:v>
                </c:pt>
                <c:pt idx="8">
                  <c:v>9200</c:v>
                </c:pt>
                <c:pt idx="9">
                  <c:v>6023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73D-4690-B2A9-F43EFE9F0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保管高!$C$52</c:f>
              <c:strCache>
                <c:ptCount val="1"/>
                <c:pt idx="0">
                  <c:v>令和 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-1.785058243129402E-3"/>
                  <c:y val="-2.27244321745738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5F-4466-B507-F5762A6CC426}"/>
                </c:ext>
              </c:extLst>
            </c:dLbl>
            <c:dLbl>
              <c:idx val="1"/>
              <c:layout>
                <c:manualLayout>
                  <c:x val="-8.924588492143691E-3"/>
                  <c:y val="-8.6582359023303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5F-4466-B507-F5762A6CC426}"/>
                </c:ext>
              </c:extLst>
            </c:dLbl>
            <c:dLbl>
              <c:idx val="2"/>
              <c:layout>
                <c:manualLayout>
                  <c:x val="-7.1396707937149209E-3"/>
                  <c:y val="2.8860028860027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5F-4466-B507-F5762A6CC426}"/>
                </c:ext>
              </c:extLst>
            </c:dLbl>
            <c:dLbl>
              <c:idx val="3"/>
              <c:layout>
                <c:manualLayout>
                  <c:x val="-1.0709506190572496E-2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5F-4466-B507-F5762A6CC426}"/>
                </c:ext>
              </c:extLst>
            </c:dLbl>
            <c:dLbl>
              <c:idx val="4"/>
              <c:layout>
                <c:manualLayout>
                  <c:x val="-3.569835396857542E-3"/>
                  <c:y val="-2.88600288600299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5F-4466-B507-F5762A6CC426}"/>
                </c:ext>
              </c:extLst>
            </c:dLbl>
            <c:dLbl>
              <c:idx val="5"/>
              <c:layout>
                <c:manualLayout>
                  <c:x val="-1.0709506190572496E-2"/>
                  <c:y val="5.7717785276839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5F-4466-B507-F5762A6CC426}"/>
                </c:ext>
              </c:extLst>
            </c:dLbl>
            <c:dLbl>
              <c:idx val="6"/>
              <c:layout>
                <c:manualLayout>
                  <c:x val="-1.4279341587429906E-2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5F-4466-B507-F5762A6CC426}"/>
                </c:ext>
              </c:extLst>
            </c:dLbl>
            <c:dLbl>
              <c:idx val="7"/>
              <c:layout>
                <c:manualLayout>
                  <c:x val="-7.1396707937150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5F-4466-B507-F5762A6CC426}"/>
                </c:ext>
              </c:extLst>
            </c:dLbl>
            <c:dLbl>
              <c:idx val="8"/>
              <c:layout>
                <c:manualLayout>
                  <c:x val="-1.070950619057243E-2"/>
                  <c:y val="-5.290944169566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E5F-4466-B507-F5762A6CC426}"/>
                </c:ext>
              </c:extLst>
            </c:dLbl>
            <c:dLbl>
              <c:idx val="9"/>
              <c:layout>
                <c:manualLayout>
                  <c:x val="-5.3548936399868789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5F-4466-B507-F5762A6CC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保管高!$M$3:$M$12</c:f>
              <c:strCache>
                <c:ptCount val="10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飲料</c:v>
                </c:pt>
                <c:pt idx="4">
                  <c:v>缶詰・びん詰</c:v>
                </c:pt>
                <c:pt idx="5">
                  <c:v>電気機械</c:v>
                </c:pt>
                <c:pt idx="6">
                  <c:v>雑品</c:v>
                </c:pt>
                <c:pt idx="7">
                  <c:v>その他の食料工業品</c:v>
                </c:pt>
                <c:pt idx="8">
                  <c:v>その他の化学工業品</c:v>
                </c:pt>
                <c:pt idx="9">
                  <c:v>麦</c:v>
                </c:pt>
              </c:strCache>
            </c:strRef>
          </c:cat>
          <c:val>
            <c:numRef>
              <c:f>保管高!$N$3:$N$12</c:f>
              <c:numCache>
                <c:formatCode>#,##0_ ;[Red]\-#,##0\ </c:formatCode>
                <c:ptCount val="10"/>
                <c:pt idx="0">
                  <c:v>384184</c:v>
                </c:pt>
                <c:pt idx="1">
                  <c:v>144609</c:v>
                </c:pt>
                <c:pt idx="2">
                  <c:v>121731</c:v>
                </c:pt>
                <c:pt idx="3">
                  <c:v>93660</c:v>
                </c:pt>
                <c:pt idx="4">
                  <c:v>88880</c:v>
                </c:pt>
                <c:pt idx="5">
                  <c:v>69725</c:v>
                </c:pt>
                <c:pt idx="6">
                  <c:v>67586</c:v>
                </c:pt>
                <c:pt idx="7">
                  <c:v>64230</c:v>
                </c:pt>
                <c:pt idx="8">
                  <c:v>54279</c:v>
                </c:pt>
                <c:pt idx="9">
                  <c:v>48947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E5F-4466-B507-F5762A6CC426}"/>
            </c:ext>
          </c:extLst>
        </c:ser>
        <c:ser>
          <c:idx val="1"/>
          <c:order val="1"/>
          <c:tx>
            <c:strRef>
              <c:f>保管高!$Q$1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1.6064259285858647E-2"/>
                  <c:y val="5.77155128336230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E5F-4466-B507-F5762A6CC426}"/>
                </c:ext>
              </c:extLst>
            </c:dLbl>
            <c:dLbl>
              <c:idx val="1"/>
              <c:layout>
                <c:manualLayout>
                  <c:x val="8.9244479474430288E-3"/>
                  <c:y val="-1.0581888339133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E5F-4466-B507-F5762A6CC426}"/>
                </c:ext>
              </c:extLst>
            </c:dLbl>
            <c:dLbl>
              <c:idx val="2"/>
              <c:layout>
                <c:manualLayout>
                  <c:x val="3.5698353968574765E-3"/>
                  <c:y val="-2.88600288600299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E5F-4466-B507-F5762A6CC426}"/>
                </c:ext>
              </c:extLst>
            </c:dLbl>
            <c:dLbl>
              <c:idx val="3"/>
              <c:layout>
                <c:manualLayout>
                  <c:x val="-1.7849176984287383E-3"/>
                  <c:y val="8.65755416936508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E5F-4466-B507-F5762A6CC426}"/>
                </c:ext>
              </c:extLst>
            </c:dLbl>
            <c:dLbl>
              <c:idx val="4"/>
              <c:layout>
                <c:manualLayout>
                  <c:x val="1.784917698428673E-3"/>
                  <c:y val="2.8860028860027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E5F-4466-B507-F5762A6CC426}"/>
                </c:ext>
              </c:extLst>
            </c:dLbl>
            <c:dLbl>
              <c:idx val="5"/>
              <c:layout>
                <c:manualLayout>
                  <c:x val="7.139670793714888E-3"/>
                  <c:y val="-1.7316017316017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E5F-4466-B507-F5762A6CC426}"/>
                </c:ext>
              </c:extLst>
            </c:dLbl>
            <c:dLbl>
              <c:idx val="6"/>
              <c:layout>
                <c:manualLayout>
                  <c:x val="0"/>
                  <c:y val="5.772005772005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E5F-4466-B507-F5762A6CC426}"/>
                </c:ext>
              </c:extLst>
            </c:dLbl>
            <c:dLbl>
              <c:idx val="7"/>
              <c:layout>
                <c:manualLayout>
                  <c:x val="1.7849176984287383E-3"/>
                  <c:y val="-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E5F-4466-B507-F5762A6CC426}"/>
                </c:ext>
              </c:extLst>
            </c:dLbl>
            <c:dLbl>
              <c:idx val="8"/>
              <c:layout>
                <c:manualLayout>
                  <c:x val="-1.7849176984288692E-3"/>
                  <c:y val="-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E5F-4466-B507-F5762A6CC426}"/>
                </c:ext>
              </c:extLst>
            </c:dLbl>
            <c:dLbl>
              <c:idx val="9"/>
              <c:layout>
                <c:manualLayout>
                  <c:x val="6.3089110680919396E-3"/>
                  <c:y val="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E5F-4466-B507-F5762A6CC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保管高!$M$3:$M$12</c:f>
              <c:strCache>
                <c:ptCount val="10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飲料</c:v>
                </c:pt>
                <c:pt idx="4">
                  <c:v>缶詰・びん詰</c:v>
                </c:pt>
                <c:pt idx="5">
                  <c:v>電気機械</c:v>
                </c:pt>
                <c:pt idx="6">
                  <c:v>雑品</c:v>
                </c:pt>
                <c:pt idx="7">
                  <c:v>その他の食料工業品</c:v>
                </c:pt>
                <c:pt idx="8">
                  <c:v>その他の化学工業品</c:v>
                </c:pt>
                <c:pt idx="9">
                  <c:v>麦</c:v>
                </c:pt>
              </c:strCache>
            </c:strRef>
          </c:cat>
          <c:val>
            <c:numRef>
              <c:f>保管高!$Q$3:$Q$12</c:f>
              <c:numCache>
                <c:formatCode>#,##0_ ;[Red]\-#,##0\ </c:formatCode>
                <c:ptCount val="10"/>
                <c:pt idx="0">
                  <c:v>348200</c:v>
                </c:pt>
                <c:pt idx="1">
                  <c:v>137710</c:v>
                </c:pt>
                <c:pt idx="2">
                  <c:v>136136</c:v>
                </c:pt>
                <c:pt idx="3">
                  <c:v>91720</c:v>
                </c:pt>
                <c:pt idx="4">
                  <c:v>80561</c:v>
                </c:pt>
                <c:pt idx="5">
                  <c:v>72927</c:v>
                </c:pt>
                <c:pt idx="6">
                  <c:v>62253</c:v>
                </c:pt>
                <c:pt idx="7">
                  <c:v>68465</c:v>
                </c:pt>
                <c:pt idx="8">
                  <c:v>37323</c:v>
                </c:pt>
                <c:pt idx="9">
                  <c:v>43356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E5F-4466-B507-F5762A6CC4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  <c:min val="20000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  <c:majorUnit val="30000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5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5</a:t>
            </a:r>
            <a:r>
              <a:rPr lang="ja-JP" sz="1000" b="0" baseline="0">
                <a:ea typeface="ＤＨＰ平成明朝体W3" panose="02010601000101010101" pitchFamily="2" charset="-128"/>
              </a:rPr>
              <a:t>月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保管残</a:t>
            </a:r>
            <a:r>
              <a:rPr lang="ja-JP" sz="1000" b="0" baseline="0">
                <a:ea typeface="ＤＨＰ平成明朝体W3" panose="02010601000101010101" pitchFamily="2" charset="-128"/>
              </a:rPr>
              <a:t>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1EA-4100-9CCF-91BEE714EFFA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1EA-4100-9CCF-91BEE714EFFA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1EA-4100-9CCF-91BEE714EFFA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1EA-4100-9CCF-91BEE714EFFA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1EA-4100-9CCF-91BEE714EFFA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1EA-4100-9CCF-91BEE714EFFA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1EA-4100-9CCF-91BEE714EFF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A1EA-4100-9CCF-91BEE714EFFA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A1EA-4100-9CCF-91BEE714EFFA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A1EA-4100-9CCF-91BEE714EFFA}"/>
              </c:ext>
            </c:extLst>
          </c:dPt>
          <c:dLbls>
            <c:dLbl>
              <c:idx val="0"/>
              <c:layout>
                <c:manualLayout>
                  <c:x val="-0.16042862163597071"/>
                  <c:y val="0.154805196368802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74723886009975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1EA-4100-9CCF-91BEE714EFFA}"/>
                </c:ext>
              </c:extLst>
            </c:dLbl>
            <c:dLbl>
              <c:idx val="1"/>
              <c:layout>
                <c:manualLayout>
                  <c:x val="-1.8121751875032715E-2"/>
                  <c:y val="-4.12686315586698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1EA-4100-9CCF-91BEE714EFFA}"/>
                </c:ext>
              </c:extLst>
            </c:dLbl>
            <c:dLbl>
              <c:idx val="2"/>
              <c:layout>
                <c:manualLayout>
                  <c:x val="-0.12263843087990077"/>
                  <c:y val="-0.126146187001854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1EA-4100-9CCF-91BEE714EFFA}"/>
                </c:ext>
              </c:extLst>
            </c:dLbl>
            <c:dLbl>
              <c:idx val="3"/>
              <c:layout>
                <c:manualLayout>
                  <c:x val="-0.11815106445027705"/>
                  <c:y val="-6.06125839774615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A1EA-4100-9CCF-91BEE714EFFA}"/>
                </c:ext>
              </c:extLst>
            </c:dLbl>
            <c:dLbl>
              <c:idx val="4"/>
              <c:layout>
                <c:manualLayout>
                  <c:x val="5.9073961908607579E-2"/>
                  <c:y val="-3.66175443665873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716984094936848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A1EA-4100-9CCF-91BEE714EFFA}"/>
                </c:ext>
              </c:extLst>
            </c:dLbl>
            <c:dLbl>
              <c:idx val="5"/>
              <c:layout>
                <c:manualLayout>
                  <c:x val="0.19541527394545768"/>
                  <c:y val="-0.122385321100917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694192072144829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A1EA-4100-9CCF-91BEE714EFFA}"/>
                </c:ext>
              </c:extLst>
            </c:dLbl>
            <c:dLbl>
              <c:idx val="6"/>
              <c:layout>
                <c:manualLayout>
                  <c:x val="8.8184788867203559E-2"/>
                  <c:y val="-9.89910664836621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A1EA-4100-9CCF-91BEE714EFFA}"/>
                </c:ext>
              </c:extLst>
            </c:dLbl>
            <c:dLbl>
              <c:idx val="7"/>
              <c:layout>
                <c:manualLayout>
                  <c:x val="4.7483380816714153E-2"/>
                  <c:y val="-5.5526017963350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A1EA-4100-9CCF-91BEE714EFFA}"/>
                </c:ext>
              </c:extLst>
            </c:dLbl>
            <c:dLbl>
              <c:idx val="8"/>
              <c:layout>
                <c:manualLayout>
                  <c:x val="1.8993352326685661E-3"/>
                  <c:y val="-3.88990825688074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028026411228509"/>
                      <c:h val="9.3471068410026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A1EA-4100-9CCF-91BEE714EFFA}"/>
                </c:ext>
              </c:extLst>
            </c:dLbl>
            <c:dLbl>
              <c:idx val="9"/>
              <c:layout>
                <c:manualLayout>
                  <c:x val="2.9910791065693893E-7"/>
                  <c:y val="-1.04558260492667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005451241671713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A1EA-4100-9CCF-91BEE714EFFA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1EA-4100-9CCF-91BEE714EF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飲料</c:v>
                </c:pt>
                <c:pt idx="4">
                  <c:v>缶詰・びん詰</c:v>
                </c:pt>
                <c:pt idx="5">
                  <c:v>電気機械</c:v>
                </c:pt>
                <c:pt idx="6">
                  <c:v>雑品</c:v>
                </c:pt>
                <c:pt idx="7">
                  <c:v>その他の食料工業品</c:v>
                </c:pt>
                <c:pt idx="8">
                  <c:v>その他の化学工業品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保管高!$M$16:$M$26</c:f>
              <c:numCache>
                <c:formatCode>#,##0_ ;[Red]\-#,##0\ </c:formatCode>
                <c:ptCount val="11"/>
                <c:pt idx="0">
                  <c:v>384184</c:v>
                </c:pt>
                <c:pt idx="1">
                  <c:v>144609</c:v>
                </c:pt>
                <c:pt idx="2">
                  <c:v>121731</c:v>
                </c:pt>
                <c:pt idx="3">
                  <c:v>93660</c:v>
                </c:pt>
                <c:pt idx="4">
                  <c:v>88880</c:v>
                </c:pt>
                <c:pt idx="5">
                  <c:v>69725</c:v>
                </c:pt>
                <c:pt idx="6">
                  <c:v>67586</c:v>
                </c:pt>
                <c:pt idx="7">
                  <c:v>64230</c:v>
                </c:pt>
                <c:pt idx="8">
                  <c:v>54279</c:v>
                </c:pt>
                <c:pt idx="9">
                  <c:v>48947</c:v>
                </c:pt>
                <c:pt idx="10">
                  <c:v>346489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1EA-4100-9CCF-91BEE714EFFA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飲料</c:v>
                </c:pt>
                <c:pt idx="4">
                  <c:v>缶詰・びん詰</c:v>
                </c:pt>
                <c:pt idx="5">
                  <c:v>電気機械</c:v>
                </c:pt>
                <c:pt idx="6">
                  <c:v>雑品</c:v>
                </c:pt>
                <c:pt idx="7">
                  <c:v>その他の食料工業品</c:v>
                </c:pt>
                <c:pt idx="8">
                  <c:v>その他の化学工業品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保管高!$N$16:$N$26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1EA-4100-9CCF-91BEE714EFFA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飲料</c:v>
                </c:pt>
                <c:pt idx="4">
                  <c:v>缶詰・びん詰</c:v>
                </c:pt>
                <c:pt idx="5">
                  <c:v>電気機械</c:v>
                </c:pt>
                <c:pt idx="6">
                  <c:v>雑品</c:v>
                </c:pt>
                <c:pt idx="7">
                  <c:v>その他の食料工業品</c:v>
                </c:pt>
                <c:pt idx="8">
                  <c:v>その他の化学工業品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保管高!$P$16:$P$26</c:f>
              <c:numCache>
                <c:formatCode>#,##0_ ;[Red]\-#,##0\ </c:formatCode>
                <c:ptCount val="11"/>
                <c:pt idx="0">
                  <c:v>384184</c:v>
                </c:pt>
                <c:pt idx="1">
                  <c:v>144609</c:v>
                </c:pt>
                <c:pt idx="2">
                  <c:v>121731</c:v>
                </c:pt>
                <c:pt idx="3">
                  <c:v>93660</c:v>
                </c:pt>
                <c:pt idx="4">
                  <c:v>88880</c:v>
                </c:pt>
                <c:pt idx="5">
                  <c:v>69725</c:v>
                </c:pt>
                <c:pt idx="6">
                  <c:v>67586</c:v>
                </c:pt>
                <c:pt idx="7">
                  <c:v>64230</c:v>
                </c:pt>
                <c:pt idx="8">
                  <c:v>54279</c:v>
                </c:pt>
                <c:pt idx="9">
                  <c:v>48947</c:v>
                </c:pt>
                <c:pt idx="10">
                  <c:v>346489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1EA-4100-9CCF-91BEE714EFF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4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5</a:t>
            </a:r>
            <a:r>
              <a:rPr lang="ja-JP" altLang="en-US" sz="1000" b="0" baseline="0">
                <a:ea typeface="ＤＦ平成明朝体W3" pitchFamily="1" charset="-128"/>
              </a:rPr>
              <a:t>月保管残高</a:t>
            </a:r>
          </a:p>
        </c:rich>
      </c:tx>
      <c:layout>
        <c:manualLayout>
          <c:xMode val="edge"/>
          <c:yMode val="edge"/>
          <c:x val="0.34418545010118012"/>
          <c:y val="6.49651552176667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1D2-4464-8F86-DE864E8959CC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1D2-4464-8F86-DE864E8959CC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1D2-4464-8F86-DE864E8959CC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1D2-4464-8F86-DE864E8959CC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1D2-4464-8F86-DE864E8959CC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1D2-4464-8F86-DE864E8959CC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1D2-4464-8F86-DE864E8959CC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91D2-4464-8F86-DE864E8959CC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91D2-4464-8F86-DE864E8959CC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91D2-4464-8F86-DE864E8959CC}"/>
              </c:ext>
            </c:extLst>
          </c:dPt>
          <c:dLbls>
            <c:dLbl>
              <c:idx val="0"/>
              <c:layout>
                <c:manualLayout>
                  <c:x val="-0.15075928486038481"/>
                  <c:y val="0.143949558029384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D2-4464-8F86-DE864E8959CC}"/>
                </c:ext>
              </c:extLst>
            </c:dLbl>
            <c:dLbl>
              <c:idx val="1"/>
              <c:layout>
                <c:manualLayout>
                  <c:x val="-5.6191220372262631E-2"/>
                  <c:y val="-4.28526261803481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1D2-4464-8F86-DE864E8959CC}"/>
                </c:ext>
              </c:extLst>
            </c:dLbl>
            <c:dLbl>
              <c:idx val="2"/>
              <c:layout>
                <c:manualLayout>
                  <c:x val="-0.1220266741466477"/>
                  <c:y val="-0.1087421486107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1D2-4464-8F86-DE864E8959CC}"/>
                </c:ext>
              </c:extLst>
            </c:dLbl>
            <c:dLbl>
              <c:idx val="3"/>
              <c:layout>
                <c:manualLayout>
                  <c:x val="-0.12112039430185724"/>
                  <c:y val="-6.34020575014330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91D2-4464-8F86-DE864E8959CC}"/>
                </c:ext>
              </c:extLst>
            </c:dLbl>
            <c:dLbl>
              <c:idx val="4"/>
              <c:layout>
                <c:manualLayout>
                  <c:x val="1.7059432456439129E-2"/>
                  <c:y val="-2.61069780070594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553905952595619"/>
                      <c:h val="0.1825748333182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91D2-4464-8F86-DE864E8959CC}"/>
                </c:ext>
              </c:extLst>
            </c:dLbl>
            <c:dLbl>
              <c:idx val="5"/>
              <c:layout>
                <c:manualLayout>
                  <c:x val="0.17852737873414679"/>
                  <c:y val="-0.154379943886324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95504664970313"/>
                      <c:h val="0.144567170482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91D2-4464-8F86-DE864E8959CC}"/>
                </c:ext>
              </c:extLst>
            </c:dLbl>
            <c:dLbl>
              <c:idx val="6"/>
              <c:layout>
                <c:manualLayout>
                  <c:x val="8.0041407037860723E-2"/>
                  <c:y val="-6.71681901831236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91D2-4464-8F86-DE864E8959CC}"/>
                </c:ext>
              </c:extLst>
            </c:dLbl>
            <c:dLbl>
              <c:idx val="7"/>
              <c:layout>
                <c:manualLayout>
                  <c:x val="7.4915349321792793E-2"/>
                  <c:y val="-8.82297643829004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70314296919781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91D2-4464-8F86-DE864E8959CC}"/>
                </c:ext>
              </c:extLst>
            </c:dLbl>
            <c:dLbl>
              <c:idx val="8"/>
              <c:layout>
                <c:manualLayout>
                  <c:x val="5.1157727421476888E-4"/>
                  <c:y val="-4.84688207077564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464787321432148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91D2-4464-8F86-DE864E8959CC}"/>
                </c:ext>
              </c:extLst>
            </c:dLbl>
            <c:dLbl>
              <c:idx val="9"/>
              <c:layout>
                <c:manualLayout>
                  <c:x val="3.9016382494172962E-2"/>
                  <c:y val="-3.00625697649862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91D2-4464-8F86-DE864E8959CC}"/>
                </c:ext>
              </c:extLst>
            </c:dLbl>
            <c:dLbl>
              <c:idx val="10"/>
              <c:layout>
                <c:manualLayout>
                  <c:x val="0.17218782766657989"/>
                  <c:y val="0.147537695719069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D2-4464-8F86-DE864E895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保管高!$N$28:$N$38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飲料</c:v>
                </c:pt>
                <c:pt idx="4">
                  <c:v>缶詰・びん詰</c:v>
                </c:pt>
                <c:pt idx="5">
                  <c:v>電気機械</c:v>
                </c:pt>
                <c:pt idx="6">
                  <c:v>雑品</c:v>
                </c:pt>
                <c:pt idx="7">
                  <c:v>その他の食料工業品</c:v>
                </c:pt>
                <c:pt idx="8">
                  <c:v>その他の化学工業品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保管高!$P$28:$P$38</c:f>
              <c:numCache>
                <c:formatCode>#,##0_ ;[Red]\-#,##0\ </c:formatCode>
                <c:ptCount val="11"/>
                <c:pt idx="0">
                  <c:v>348200</c:v>
                </c:pt>
                <c:pt idx="1">
                  <c:v>137710</c:v>
                </c:pt>
                <c:pt idx="2">
                  <c:v>136136</c:v>
                </c:pt>
                <c:pt idx="3">
                  <c:v>91720</c:v>
                </c:pt>
                <c:pt idx="4">
                  <c:v>80561</c:v>
                </c:pt>
                <c:pt idx="5">
                  <c:v>72927</c:v>
                </c:pt>
                <c:pt idx="6">
                  <c:v>62253</c:v>
                </c:pt>
                <c:pt idx="7">
                  <c:v>68465</c:v>
                </c:pt>
                <c:pt idx="8">
                  <c:v>37323</c:v>
                </c:pt>
                <c:pt idx="9">
                  <c:v>43356</c:v>
                </c:pt>
                <c:pt idx="10" formatCode="#,##0_);[Red]\(#,##0\)">
                  <c:v>373260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1D2-4464-8F86-DE864E895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4</a:t>
            </a:r>
            <a:r>
              <a:rPr lang="ja-JP" sz="1100"/>
              <a:t>月</a:t>
            </a:r>
            <a:r>
              <a:rPr lang="ja-JP" altLang="en-US" sz="1100"/>
              <a:t>保管残高</a:t>
            </a:r>
            <a:r>
              <a:rPr lang="ja-JP" sz="1100"/>
              <a:t>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東部・富士!$C$21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5.2311150401239091E-3"/>
                  <c:y val="-3.5698456663382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D0-43EC-B9D8-079BE9FA5B69}"/>
                </c:ext>
              </c:extLst>
            </c:dLbl>
            <c:dLbl>
              <c:idx val="1"/>
              <c:layout>
                <c:manualLayout>
                  <c:x val="-1.0507870589283388E-2"/>
                  <c:y val="-3.08271804995399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D0-43EC-B9D8-079BE9FA5B69}"/>
                </c:ext>
              </c:extLst>
            </c:dLbl>
            <c:dLbl>
              <c:idx val="2"/>
              <c:layout>
                <c:manualLayout>
                  <c:x val="-5.1947945149154002E-3"/>
                  <c:y val="7.38689042158786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D0-43EC-B9D8-079BE9FA5B69}"/>
                </c:ext>
              </c:extLst>
            </c:dLbl>
            <c:dLbl>
              <c:idx val="3"/>
              <c:layout>
                <c:manualLayout>
                  <c:x val="-1.777238680674118E-3"/>
                  <c:y val="7.44883560504449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D0-43EC-B9D8-079BE9FA5B69}"/>
                </c:ext>
              </c:extLst>
            </c:dLbl>
            <c:dLbl>
              <c:idx val="4"/>
              <c:layout>
                <c:manualLayout>
                  <c:x val="-8.7488607005064313E-3"/>
                  <c:y val="1.238903669132453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D0-43EC-B9D8-079BE9FA5B69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D0-43EC-B9D8-079BE9FA5B69}"/>
                </c:ext>
              </c:extLst>
            </c:dLbl>
            <c:dLbl>
              <c:idx val="6"/>
              <c:layout>
                <c:manualLayout>
                  <c:x val="-5.2493438320211248E-3"/>
                  <c:y val="3.78621757475009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D0-43EC-B9D8-079BE9FA5B69}"/>
                </c:ext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D0-43EC-B9D8-079BE9FA5B69}"/>
                </c:ext>
              </c:extLst>
            </c:dLbl>
            <c:dLbl>
              <c:idx val="8"/>
              <c:layout>
                <c:manualLayout>
                  <c:x val="-8.73981483385073E-3"/>
                  <c:y val="1.1204225999295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D0-43EC-B9D8-079BE9FA5B69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D0-43EC-B9D8-079BE9FA5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東部・富士!$B$22:$B$31</c:f>
              <c:strCache>
                <c:ptCount val="10"/>
                <c:pt idx="0">
                  <c:v>紙・パルプ</c:v>
                </c:pt>
                <c:pt idx="1">
                  <c:v>ゴム製品</c:v>
                </c:pt>
                <c:pt idx="2">
                  <c:v>その他の食料工業品</c:v>
                </c:pt>
                <c:pt idx="3">
                  <c:v>飲料</c:v>
                </c:pt>
                <c:pt idx="4">
                  <c:v>雑品</c:v>
                </c:pt>
                <c:pt idx="5">
                  <c:v>その他の化学工業品</c:v>
                </c:pt>
                <c:pt idx="6">
                  <c:v>非鉄金属</c:v>
                </c:pt>
                <c:pt idx="7">
                  <c:v>その他の日用品</c:v>
                </c:pt>
                <c:pt idx="8">
                  <c:v>電気機械</c:v>
                </c:pt>
                <c:pt idx="9">
                  <c:v>その他の機械</c:v>
                </c:pt>
              </c:strCache>
            </c:strRef>
          </c:cat>
          <c:val>
            <c:numRef>
              <c:f>東部・富士!$C$22:$C$31</c:f>
              <c:numCache>
                <c:formatCode>#,##0_);[Red]\(#,##0\)</c:formatCode>
                <c:ptCount val="10"/>
                <c:pt idx="0">
                  <c:v>22029</c:v>
                </c:pt>
                <c:pt idx="1">
                  <c:v>12733</c:v>
                </c:pt>
                <c:pt idx="2">
                  <c:v>8864</c:v>
                </c:pt>
                <c:pt idx="3">
                  <c:v>8774</c:v>
                </c:pt>
                <c:pt idx="4">
                  <c:v>5884</c:v>
                </c:pt>
                <c:pt idx="5">
                  <c:v>5794</c:v>
                </c:pt>
                <c:pt idx="6">
                  <c:v>5724</c:v>
                </c:pt>
                <c:pt idx="7">
                  <c:v>4689</c:v>
                </c:pt>
                <c:pt idx="8">
                  <c:v>3356</c:v>
                </c:pt>
                <c:pt idx="9">
                  <c:v>3082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1D0-43EC-B9D8-079BE9FA5B69}"/>
            </c:ext>
          </c:extLst>
        </c:ser>
        <c:ser>
          <c:idx val="1"/>
          <c:order val="1"/>
          <c:tx>
            <c:strRef>
              <c:f>東部・富士!$D$21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1761545472612108E-3"/>
                  <c:y val="-2.9082245757668563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D0-43EC-B9D8-079BE9FA5B69}"/>
                </c:ext>
              </c:extLst>
            </c:dLbl>
            <c:dLbl>
              <c:idx val="1"/>
              <c:layout>
                <c:manualLayout>
                  <c:x val="5.1122852463285108E-3"/>
                  <c:y val="1.47115448372615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1D0-43EC-B9D8-079BE9FA5B69}"/>
                </c:ext>
              </c:extLst>
            </c:dLbl>
            <c:dLbl>
              <c:idx val="2"/>
              <c:layout>
                <c:manualLayout>
                  <c:x val="1.7680557554326597E-3"/>
                  <c:y val="1.474295366267612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1D0-43EC-B9D8-079BE9FA5B69}"/>
                </c:ext>
              </c:extLst>
            </c:dLbl>
            <c:dLbl>
              <c:idx val="3"/>
              <c:layout>
                <c:manualLayout>
                  <c:x val="-5.4823434276981699E-5"/>
                  <c:y val="-3.0827180499539917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1D0-43EC-B9D8-079BE9FA5B69}"/>
                </c:ext>
              </c:extLst>
            </c:dLbl>
            <c:dLbl>
              <c:idx val="4"/>
              <c:layout>
                <c:manualLayout>
                  <c:x val="3.3806870746900123E-3"/>
                  <c:y val="-7.41800842454494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1D0-43EC-B9D8-079BE9FA5B69}"/>
                </c:ext>
              </c:extLst>
            </c:dLbl>
            <c:dLbl>
              <c:idx val="5"/>
              <c:layout>
                <c:manualLayout>
                  <c:x val="3.4903339432440397E-3"/>
                  <c:y val="1.85597075954682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1D0-43EC-B9D8-079BE9FA5B69}"/>
                </c:ext>
              </c:extLst>
            </c:dLbl>
            <c:dLbl>
              <c:idx val="6"/>
              <c:layout>
                <c:manualLayout>
                  <c:x val="1.7498269635355633E-3"/>
                  <c:y val="1.8497762412011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1D0-43EC-B9D8-079BE9FA5B69}"/>
                </c:ext>
              </c:extLst>
            </c:dLbl>
            <c:dLbl>
              <c:idx val="7"/>
              <c:layout>
                <c:manualLayout>
                  <c:x val="3.4904710018297323E-3"/>
                  <c:y val="-7.47966278554402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1D0-43EC-B9D8-079BE9FA5B69}"/>
                </c:ext>
              </c:extLst>
            </c:dLbl>
            <c:dLbl>
              <c:idx val="8"/>
              <c:layout>
                <c:manualLayout>
                  <c:x val="3.499516868485434E-3"/>
                  <c:y val="2.2160380442306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1D0-43EC-B9D8-079BE9FA5B69}"/>
                </c:ext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D0-43EC-B9D8-079BE9FA5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東部・富士!$B$22:$B$31</c:f>
              <c:strCache>
                <c:ptCount val="10"/>
                <c:pt idx="0">
                  <c:v>紙・パルプ</c:v>
                </c:pt>
                <c:pt idx="1">
                  <c:v>ゴム製品</c:v>
                </c:pt>
                <c:pt idx="2">
                  <c:v>その他の食料工業品</c:v>
                </c:pt>
                <c:pt idx="3">
                  <c:v>飲料</c:v>
                </c:pt>
                <c:pt idx="4">
                  <c:v>雑品</c:v>
                </c:pt>
                <c:pt idx="5">
                  <c:v>その他の化学工業品</c:v>
                </c:pt>
                <c:pt idx="6">
                  <c:v>非鉄金属</c:v>
                </c:pt>
                <c:pt idx="7">
                  <c:v>その他の日用品</c:v>
                </c:pt>
                <c:pt idx="8">
                  <c:v>電気機械</c:v>
                </c:pt>
                <c:pt idx="9">
                  <c:v>その他の機械</c:v>
                </c:pt>
              </c:strCache>
            </c:strRef>
          </c:cat>
          <c:val>
            <c:numRef>
              <c:f>東部・富士!$D$22:$D$31</c:f>
              <c:numCache>
                <c:formatCode>#,##0_);[Red]\(#,##0\)</c:formatCode>
                <c:ptCount val="10"/>
                <c:pt idx="0">
                  <c:v>20890</c:v>
                </c:pt>
                <c:pt idx="1">
                  <c:v>9947</c:v>
                </c:pt>
                <c:pt idx="2">
                  <c:v>9872</c:v>
                </c:pt>
                <c:pt idx="3">
                  <c:v>13512</c:v>
                </c:pt>
                <c:pt idx="4">
                  <c:v>6084</c:v>
                </c:pt>
                <c:pt idx="5">
                  <c:v>4938</c:v>
                </c:pt>
                <c:pt idx="6">
                  <c:v>9393</c:v>
                </c:pt>
                <c:pt idx="7">
                  <c:v>5432</c:v>
                </c:pt>
                <c:pt idx="8">
                  <c:v>3013</c:v>
                </c:pt>
                <c:pt idx="9">
                  <c:v>2152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D0-43EC-B9D8-079BE9FA5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3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2,428,871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2,428,871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C0E-4F80-B1FB-A15EBF7F97B1}"/>
              </c:ext>
            </c:extLst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C0E-4F80-B1FB-A15EBF7F97B1}"/>
              </c:ext>
            </c:extLst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C0E-4F80-B1FB-A15EBF7F97B1}"/>
              </c:ext>
            </c:extLst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C0E-4F80-B1FB-A15EBF7F97B1}"/>
              </c:ext>
            </c:extLst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C0E-4F80-B1FB-A15EBF7F97B1}"/>
              </c:ext>
            </c:extLst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0E-4F80-B1FB-A15EBF7F97B1}"/>
                </c:ext>
              </c:extLst>
            </c:dLbl>
            <c:dLbl>
              <c:idx val="4"/>
              <c:layout>
                <c:manualLayout>
                  <c:x val="-1.5968063872255488E-2"/>
                  <c:y val="2.303816217142841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0E-4F80-B1FB-A15EBF7F97B1}"/>
                </c:ext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0E-4F80-B1FB-A15EBF7F97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220340</c:v>
                </c:pt>
                <c:pt idx="1">
                  <c:v>393615</c:v>
                </c:pt>
                <c:pt idx="2">
                  <c:v>513843</c:v>
                </c:pt>
                <c:pt idx="3">
                  <c:v>153912</c:v>
                </c:pt>
                <c:pt idx="4">
                  <c:v>274743</c:v>
                </c:pt>
                <c:pt idx="5">
                  <c:v>872418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C0E-4F80-B1FB-A15EBF7F97B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4</a:t>
            </a:r>
            <a:r>
              <a:rPr lang="ja-JP" sz="1100"/>
              <a:t>月</a:t>
            </a:r>
            <a:r>
              <a:rPr lang="ja-JP" altLang="en-US" sz="1100"/>
              <a:t>保管残高上</a:t>
            </a:r>
            <a:r>
              <a:rPr lang="ja-JP" sz="1100"/>
              <a:t>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東部・富士!$C$53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8.7145969498910684E-3"/>
                  <c:y val="-3.78787878787880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FB-4A31-8711-1C0BE3BDD689}"/>
                </c:ext>
              </c:extLst>
            </c:dLbl>
            <c:dLbl>
              <c:idx val="1"/>
              <c:layout>
                <c:manualLayout>
                  <c:x val="-6.9716775599128538E-3"/>
                  <c:y val="-1.1364232879980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FB-4A31-8711-1C0BE3BDD689}"/>
                </c:ext>
              </c:extLst>
            </c:dLbl>
            <c:dLbl>
              <c:idx val="2"/>
              <c:layout>
                <c:manualLayout>
                  <c:x val="-5.2287581699346089E-3"/>
                  <c:y val="-3.74522786924354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FB-4A31-8711-1C0BE3BDD689}"/>
                </c:ext>
              </c:extLst>
            </c:dLbl>
            <c:dLbl>
              <c:idx val="3"/>
              <c:layout>
                <c:manualLayout>
                  <c:x val="-6.9716775599128538E-3"/>
                  <c:y val="2.2726974469100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FB-4A31-8711-1C0BE3BDD689}"/>
                </c:ext>
              </c:extLst>
            </c:dLbl>
            <c:dLbl>
              <c:idx val="4"/>
              <c:layout>
                <c:manualLayout>
                  <c:x val="-8.7145969498910684E-3"/>
                  <c:y val="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FB-4A31-8711-1C0BE3BDD689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FB-4A31-8711-1C0BE3BDD689}"/>
                </c:ext>
              </c:extLst>
            </c:dLbl>
            <c:dLbl>
              <c:idx val="6"/>
              <c:layout>
                <c:manualLayout>
                  <c:x val="-1.045751633986928E-2"/>
                  <c:y val="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FB-4A31-8711-1C0BE3BDD689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FB-4A31-8711-1C0BE3BDD689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FB-4A31-8711-1C0BE3BDD689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FB-4A31-8711-1C0BE3BD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その他の化学工業品</c:v>
                </c:pt>
                <c:pt idx="3">
                  <c:v>飲料</c:v>
                </c:pt>
                <c:pt idx="4">
                  <c:v>化学肥料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雑品</c:v>
                </c:pt>
                <c:pt idx="8">
                  <c:v>合成樹脂</c:v>
                </c:pt>
                <c:pt idx="9">
                  <c:v>その他の日用品</c:v>
                </c:pt>
              </c:strCache>
            </c:strRef>
          </c:cat>
          <c:val>
            <c:numRef>
              <c:f>東部・富士!$C$54:$C$63</c:f>
              <c:numCache>
                <c:formatCode>#,##0_);[Red]\(#,##0\)</c:formatCode>
                <c:ptCount val="10"/>
                <c:pt idx="0">
                  <c:v>84139</c:v>
                </c:pt>
                <c:pt idx="1">
                  <c:v>16674</c:v>
                </c:pt>
                <c:pt idx="2">
                  <c:v>14098</c:v>
                </c:pt>
                <c:pt idx="3">
                  <c:v>13876</c:v>
                </c:pt>
                <c:pt idx="4">
                  <c:v>13621</c:v>
                </c:pt>
                <c:pt idx="5">
                  <c:v>9494</c:v>
                </c:pt>
                <c:pt idx="6">
                  <c:v>9375</c:v>
                </c:pt>
                <c:pt idx="7">
                  <c:v>6480</c:v>
                </c:pt>
                <c:pt idx="8">
                  <c:v>5741</c:v>
                </c:pt>
                <c:pt idx="9">
                  <c:v>4965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5FB-4A31-8711-1C0BE3BDD689}"/>
            </c:ext>
          </c:extLst>
        </c:ser>
        <c:ser>
          <c:idx val="1"/>
          <c:order val="1"/>
          <c:tx>
            <c:strRef>
              <c:f>東部・富士!$D$53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733724460912958E-3"/>
                  <c:y val="-3.4091505607253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5FB-4A31-8711-1C0BE3BDD689}"/>
                </c:ext>
              </c:extLst>
            </c:dLbl>
            <c:dLbl>
              <c:idx val="1"/>
              <c:layout>
                <c:manualLayout>
                  <c:x val="3.4767810886384299E-3"/>
                  <c:y val="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5FB-4A31-8711-1C0BE3BDD689}"/>
                </c:ext>
              </c:extLst>
            </c:dLbl>
            <c:dLbl>
              <c:idx val="2"/>
              <c:layout>
                <c:manualLayout>
                  <c:x val="6.9716775599128538E-3"/>
                  <c:y val="-7.57605583392984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5FB-4A31-8711-1C0BE3BDD689}"/>
                </c:ext>
              </c:extLst>
            </c:dLbl>
            <c:dLbl>
              <c:idx val="3"/>
              <c:layout>
                <c:manualLayout>
                  <c:x val="5.2197004786166436E-3"/>
                  <c:y val="-2.98258172273920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5FB-4A31-8711-1C0BE3BDD689}"/>
                </c:ext>
              </c:extLst>
            </c:dLbl>
            <c:dLbl>
              <c:idx val="4"/>
              <c:layout>
                <c:manualLayout>
                  <c:x val="-6.3678314720463865E-5"/>
                  <c:y val="-7.5766523502743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5FB-4A31-8711-1C0BE3BDD689}"/>
                </c:ext>
              </c:extLst>
            </c:dLbl>
            <c:dLbl>
              <c:idx val="5"/>
              <c:layout>
                <c:manualLayout>
                  <c:x val="3.4858387799564269E-3"/>
                  <c:y val="-7.57635409210219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5FB-4A31-8711-1C0BE3BDD689}"/>
                </c:ext>
              </c:extLst>
            </c:dLbl>
            <c:dLbl>
              <c:idx val="6"/>
              <c:layout>
                <c:manualLayout>
                  <c:x val="6.9716775599127263E-3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5FB-4A31-8711-1C0BE3BDD689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5FB-4A31-8711-1C0BE3BDD689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5FB-4A31-8711-1C0BE3BDD689}"/>
                </c:ext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5FB-4A31-8711-1C0BE3BD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その他の化学工業品</c:v>
                </c:pt>
                <c:pt idx="3">
                  <c:v>飲料</c:v>
                </c:pt>
                <c:pt idx="4">
                  <c:v>化学肥料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雑品</c:v>
                </c:pt>
                <c:pt idx="8">
                  <c:v>合成樹脂</c:v>
                </c:pt>
                <c:pt idx="9">
                  <c:v>その他の日用品</c:v>
                </c:pt>
              </c:strCache>
            </c:strRef>
          </c:cat>
          <c:val>
            <c:numRef>
              <c:f>東部・富士!$D$54:$D$63</c:f>
              <c:numCache>
                <c:formatCode>#,##0_);[Red]\(#,##0\)</c:formatCode>
                <c:ptCount val="10"/>
                <c:pt idx="0">
                  <c:v>85600</c:v>
                </c:pt>
                <c:pt idx="1">
                  <c:v>25522</c:v>
                </c:pt>
                <c:pt idx="2">
                  <c:v>8993</c:v>
                </c:pt>
                <c:pt idx="3">
                  <c:v>12457</c:v>
                </c:pt>
                <c:pt idx="4">
                  <c:v>6919</c:v>
                </c:pt>
                <c:pt idx="5">
                  <c:v>10030</c:v>
                </c:pt>
                <c:pt idx="6">
                  <c:v>10197</c:v>
                </c:pt>
                <c:pt idx="7">
                  <c:v>3690</c:v>
                </c:pt>
                <c:pt idx="8">
                  <c:v>5729</c:v>
                </c:pt>
                <c:pt idx="9">
                  <c:v>5017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5FB-4A31-8711-1C0BE3BDD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  <c:max val="1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altLang="ja-JP" sz="1100"/>
              <a:t>  </a:t>
            </a:r>
          </a:p>
          <a:p>
            <a:pPr>
              <a:defRPr sz="1100"/>
            </a:pPr>
            <a:r>
              <a:rPr lang="ja-JP" altLang="en-US" sz="1100"/>
              <a:t>清水支部　　　　令和</a:t>
            </a:r>
            <a:r>
              <a:rPr lang="ja-JP" altLang="en-US" sz="1100" baseline="0"/>
              <a:t> </a:t>
            </a:r>
            <a:r>
              <a:rPr lang="en-US" altLang="ja-JP" sz="1100" baseline="0"/>
              <a:t>5</a:t>
            </a:r>
            <a:r>
              <a:rPr lang="ja-JP" altLang="en-US" sz="1100"/>
              <a:t>年</a:t>
            </a:r>
            <a:r>
              <a:rPr lang="en-US" altLang="ja-JP" sz="1100"/>
              <a:t>5</a:t>
            </a:r>
            <a:r>
              <a:rPr lang="ja-JP" altLang="en-US" sz="1100"/>
              <a:t>月保管残</a:t>
            </a:r>
            <a:r>
              <a:rPr lang="ja-JP" sz="1100"/>
              <a:t>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7.751937984496123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清水・静岡!$C$20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8652482269503553E-3"/>
                  <c:y val="1.550387596899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DA-4CB6-A90B-E7EA97B1C40C}"/>
                </c:ext>
              </c:extLst>
            </c:dLbl>
            <c:dLbl>
              <c:idx val="1"/>
              <c:layout>
                <c:manualLayout>
                  <c:x val="-8.8652482269503865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DA-4CB6-A90B-E7EA97B1C40C}"/>
                </c:ext>
              </c:extLst>
            </c:dLbl>
            <c:dLbl>
              <c:idx val="2"/>
              <c:layout>
                <c:manualLayout>
                  <c:x val="-8.8652482269503553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DA-4CB6-A90B-E7EA97B1C40C}"/>
                </c:ext>
              </c:extLst>
            </c:dLbl>
            <c:dLbl>
              <c:idx val="3"/>
              <c:layout>
                <c:manualLayout>
                  <c:x val="-3.5460992907801418E-3"/>
                  <c:y val="7.75163279008721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DA-4CB6-A90B-E7EA97B1C40C}"/>
                </c:ext>
              </c:extLst>
            </c:dLbl>
            <c:dLbl>
              <c:idx val="4"/>
              <c:layout>
                <c:manualLayout>
                  <c:x val="-7.0921985815602835E-3"/>
                  <c:y val="-3.87596899224813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DA-4CB6-A90B-E7EA97B1C40C}"/>
                </c:ext>
              </c:extLst>
            </c:dLbl>
            <c:dLbl>
              <c:idx val="5"/>
              <c:layout>
                <c:manualLayout>
                  <c:x val="-1.41843971631206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DA-4CB6-A90B-E7EA97B1C40C}"/>
                </c:ext>
              </c:extLst>
            </c:dLbl>
            <c:dLbl>
              <c:idx val="6"/>
              <c:layout>
                <c:manualLayout>
                  <c:x val="-1.0638297872340555E-2"/>
                  <c:y val="3.87596899224791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DA-4CB6-A90B-E7EA97B1C40C}"/>
                </c:ext>
              </c:extLst>
            </c:dLbl>
            <c:dLbl>
              <c:idx val="7"/>
              <c:layout>
                <c:manualLayout>
                  <c:x val="-1.4184397163120567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DA-4CB6-A90B-E7EA97B1C40C}"/>
                </c:ext>
              </c:extLst>
            </c:dLbl>
            <c:dLbl>
              <c:idx val="8"/>
              <c:layout>
                <c:manualLayout>
                  <c:x val="-8.8652482269504854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DA-4CB6-A90B-E7EA97B1C40C}"/>
                </c:ext>
              </c:extLst>
            </c:dLbl>
            <c:dLbl>
              <c:idx val="9"/>
              <c:layout>
                <c:manualLayout>
                  <c:x val="-8.8652482269503553E-3"/>
                  <c:y val="1.550326558017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DA-4CB6-A90B-E7EA97B1C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清水・静岡!$B$21:$B$30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その他の機械</c:v>
                </c:pt>
                <c:pt idx="3">
                  <c:v>その他の食料工業品</c:v>
                </c:pt>
                <c:pt idx="4">
                  <c:v>雑穀</c:v>
                </c:pt>
                <c:pt idx="5">
                  <c:v>雑品</c:v>
                </c:pt>
                <c:pt idx="6">
                  <c:v>電気機械</c:v>
                </c:pt>
                <c:pt idx="7">
                  <c:v>飲料</c:v>
                </c:pt>
                <c:pt idx="8">
                  <c:v>鉄鋼</c:v>
                </c:pt>
                <c:pt idx="9">
                  <c:v>その他の製造工業品</c:v>
                </c:pt>
              </c:strCache>
            </c:strRef>
          </c:cat>
          <c:val>
            <c:numRef>
              <c:f>清水・静岡!$C$21:$C$30</c:f>
              <c:numCache>
                <c:formatCode>#,##0_);[Red]\(#,##0\)</c:formatCode>
                <c:ptCount val="10"/>
                <c:pt idx="0">
                  <c:v>87162</c:v>
                </c:pt>
                <c:pt idx="1">
                  <c:v>47159</c:v>
                </c:pt>
                <c:pt idx="2">
                  <c:v>29215</c:v>
                </c:pt>
                <c:pt idx="3">
                  <c:v>27662</c:v>
                </c:pt>
                <c:pt idx="4">
                  <c:v>22544</c:v>
                </c:pt>
                <c:pt idx="5">
                  <c:v>18174</c:v>
                </c:pt>
                <c:pt idx="6">
                  <c:v>16008</c:v>
                </c:pt>
                <c:pt idx="7">
                  <c:v>15888</c:v>
                </c:pt>
                <c:pt idx="8">
                  <c:v>15349</c:v>
                </c:pt>
                <c:pt idx="9">
                  <c:v>12799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DA-4CB6-A90B-E7EA97B1C40C}"/>
            </c:ext>
          </c:extLst>
        </c:ser>
        <c:ser>
          <c:idx val="1"/>
          <c:order val="1"/>
          <c:tx>
            <c:strRef>
              <c:f>清水・静岡!$D$20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0638297872340425E-2"/>
                  <c:y val="-3.051944088384300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DA-4CB6-A90B-E7EA97B1C40C}"/>
                </c:ext>
              </c:extLst>
            </c:dLbl>
            <c:dLbl>
              <c:idx val="1"/>
              <c:layout>
                <c:manualLayout>
                  <c:x val="8.8652482269503553E-3"/>
                  <c:y val="1.5503875968992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DA-4CB6-A90B-E7EA97B1C40C}"/>
                </c:ext>
              </c:extLst>
            </c:dLbl>
            <c:dLbl>
              <c:idx val="2"/>
              <c:layout>
                <c:manualLayout>
                  <c:x val="1.2411347517730497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DA-4CB6-A90B-E7EA97B1C40C}"/>
                </c:ext>
              </c:extLst>
            </c:dLbl>
            <c:dLbl>
              <c:idx val="3"/>
              <c:layout>
                <c:manualLayout>
                  <c:x val="-6.50110693175489E-17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7DA-4CB6-A90B-E7EA97B1C40C}"/>
                </c:ext>
              </c:extLst>
            </c:dLbl>
            <c:dLbl>
              <c:idx val="4"/>
              <c:layout>
                <c:manualLayout>
                  <c:x val="3.5460992907800767E-3"/>
                  <c:y val="1.5503570774583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DA-4CB6-A90B-E7EA97B1C40C}"/>
                </c:ext>
              </c:extLst>
            </c:dLbl>
            <c:dLbl>
              <c:idx val="5"/>
              <c:layout>
                <c:manualLayout>
                  <c:x val="-6.50110693175489E-17"/>
                  <c:y val="1.550387596899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7DA-4CB6-A90B-E7EA97B1C40C}"/>
                </c:ext>
              </c:extLst>
            </c:dLbl>
            <c:dLbl>
              <c:idx val="6"/>
              <c:layout>
                <c:manualLayout>
                  <c:x val="1.7730496453900709E-3"/>
                  <c:y val="1.1627601782335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7DA-4CB6-A90B-E7EA97B1C40C}"/>
                </c:ext>
              </c:extLst>
            </c:dLbl>
            <c:dLbl>
              <c:idx val="7"/>
              <c:layout>
                <c:manualLayout>
                  <c:x val="7.0921985815601534E-3"/>
                  <c:y val="-1.9379844961240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7DA-4CB6-A90B-E7EA97B1C40C}"/>
                </c:ext>
              </c:extLst>
            </c:dLbl>
            <c:dLbl>
              <c:idx val="8"/>
              <c:layout>
                <c:manualLayout>
                  <c:x val="3.5460992907801418E-3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7DA-4CB6-A90B-E7EA97B1C40C}"/>
                </c:ext>
              </c:extLst>
            </c:dLbl>
            <c:dLbl>
              <c:idx val="9"/>
              <c:layout>
                <c:manualLayout>
                  <c:x val="3.5460992907801418E-3"/>
                  <c:y val="-7.75254837331372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7DA-4CB6-A90B-E7EA97B1C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清水・静岡!$B$21:$B$30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その他の機械</c:v>
                </c:pt>
                <c:pt idx="3">
                  <c:v>その他の食料工業品</c:v>
                </c:pt>
                <c:pt idx="4">
                  <c:v>雑穀</c:v>
                </c:pt>
                <c:pt idx="5">
                  <c:v>雑品</c:v>
                </c:pt>
                <c:pt idx="6">
                  <c:v>電気機械</c:v>
                </c:pt>
                <c:pt idx="7">
                  <c:v>飲料</c:v>
                </c:pt>
                <c:pt idx="8">
                  <c:v>鉄鋼</c:v>
                </c:pt>
                <c:pt idx="9">
                  <c:v>その他の製造工業品</c:v>
                </c:pt>
              </c:strCache>
            </c:strRef>
          </c:cat>
          <c:val>
            <c:numRef>
              <c:f>清水・静岡!$D$21:$D$30</c:f>
              <c:numCache>
                <c:formatCode>#,##0_);[Red]\(#,##0\)</c:formatCode>
                <c:ptCount val="10"/>
                <c:pt idx="0">
                  <c:v>78214</c:v>
                </c:pt>
                <c:pt idx="1">
                  <c:v>40198</c:v>
                </c:pt>
                <c:pt idx="2">
                  <c:v>18171</c:v>
                </c:pt>
                <c:pt idx="3">
                  <c:v>34109</c:v>
                </c:pt>
                <c:pt idx="4">
                  <c:v>43284</c:v>
                </c:pt>
                <c:pt idx="5">
                  <c:v>18411</c:v>
                </c:pt>
                <c:pt idx="6">
                  <c:v>14396</c:v>
                </c:pt>
                <c:pt idx="7">
                  <c:v>14631</c:v>
                </c:pt>
                <c:pt idx="8">
                  <c:v>21031</c:v>
                </c:pt>
                <c:pt idx="9">
                  <c:v>14224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7DA-4CB6-A90B-E7EA97B1C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  <c:max val="125000"/>
          <c:min val="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5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清水・静岡!$C$53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57-473C-A992-72908F228CD6}"/>
                </c:ext>
              </c:extLst>
            </c:dLbl>
            <c:dLbl>
              <c:idx val="1"/>
              <c:layout>
                <c:manualLayout>
                  <c:x val="-3.5555555555555557E-3"/>
                  <c:y val="-7.130124777183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57-473C-A992-72908F228CD6}"/>
                </c:ext>
              </c:extLst>
            </c:dLbl>
            <c:dLbl>
              <c:idx val="2"/>
              <c:layout>
                <c:manualLayout>
                  <c:x val="-7.1111111111111435E-3"/>
                  <c:y val="6.53587220946480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57-473C-A992-72908F228CD6}"/>
                </c:ext>
              </c:extLst>
            </c:dLbl>
            <c:dLbl>
              <c:idx val="3"/>
              <c:layout>
                <c:manualLayout>
                  <c:x val="-3.5555555555555557E-3"/>
                  <c:y val="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57-473C-A992-72908F228CD6}"/>
                </c:ext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57-473C-A992-72908F228CD6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57-473C-A992-72908F228CD6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57-473C-A992-72908F228CD6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57-473C-A992-72908F228CD6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57-473C-A992-72908F228CD6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57-473C-A992-72908F228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化学肥料</c:v>
                </c:pt>
                <c:pt idx="6">
                  <c:v>その他の化学工業品</c:v>
                </c:pt>
                <c:pt idx="7">
                  <c:v>非鉄金属</c:v>
                </c:pt>
                <c:pt idx="8">
                  <c:v>缶詰・びん詰</c:v>
                </c:pt>
                <c:pt idx="9">
                  <c:v>その他の製造工業品</c:v>
                </c:pt>
              </c:strCache>
            </c:strRef>
          </c:cat>
          <c:val>
            <c:numRef>
              <c:f>清水・静岡!$C$54:$C$63</c:f>
              <c:numCache>
                <c:formatCode>#,##0_);[Red]\(#,##0\)</c:formatCode>
                <c:ptCount val="10"/>
                <c:pt idx="0">
                  <c:v>14967</c:v>
                </c:pt>
                <c:pt idx="1">
                  <c:v>10649</c:v>
                </c:pt>
                <c:pt idx="2">
                  <c:v>7012</c:v>
                </c:pt>
                <c:pt idx="3">
                  <c:v>1767</c:v>
                </c:pt>
                <c:pt idx="4">
                  <c:v>1750</c:v>
                </c:pt>
                <c:pt idx="5">
                  <c:v>1371</c:v>
                </c:pt>
                <c:pt idx="6">
                  <c:v>1205</c:v>
                </c:pt>
                <c:pt idx="7">
                  <c:v>1167</c:v>
                </c:pt>
                <c:pt idx="8">
                  <c:v>871</c:v>
                </c:pt>
                <c:pt idx="9">
                  <c:v>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57-473C-A992-72908F228CD6}"/>
            </c:ext>
          </c:extLst>
        </c:ser>
        <c:ser>
          <c:idx val="1"/>
          <c:order val="1"/>
          <c:tx>
            <c:strRef>
              <c:f>清水・静岡!$D$53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7776377952755905E-3"/>
                  <c:y val="-7.13068620433144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57-473C-A992-72908F228CD6}"/>
                </c:ext>
              </c:extLst>
            </c:dLbl>
            <c:dLbl>
              <c:idx val="1"/>
              <c:layout>
                <c:manualLayout>
                  <c:x val="8.8888888888888889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557-473C-A992-72908F228CD6}"/>
                </c:ext>
              </c:extLst>
            </c:dLbl>
            <c:dLbl>
              <c:idx val="2"/>
              <c:layout>
                <c:manualLayout>
                  <c:x val="7.1111111111110455E-3"/>
                  <c:y val="-2.4955436720142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57-473C-A992-72908F228CD6}"/>
                </c:ext>
              </c:extLst>
            </c:dLbl>
            <c:dLbl>
              <c:idx val="3"/>
              <c:layout>
                <c:manualLayout>
                  <c:x val="5.3333333333332681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557-473C-A992-72908F228CD6}"/>
                </c:ext>
              </c:extLst>
            </c:dLbl>
            <c:dLbl>
              <c:idx val="4"/>
              <c:layout>
                <c:manualLayout>
                  <c:x val="7.1109711286089236E-3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557-473C-A992-72908F228CD6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557-473C-A992-72908F228CD6}"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557-473C-A992-72908F228CD6}"/>
                </c:ext>
              </c:extLst>
            </c:dLbl>
            <c:dLbl>
              <c:idx val="7"/>
              <c:layout>
                <c:manualLayout>
                  <c:x val="1.7777777777776473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557-473C-A992-72908F228CD6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557-473C-A992-72908F228CD6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557-473C-A992-72908F228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化学肥料</c:v>
                </c:pt>
                <c:pt idx="6">
                  <c:v>その他の化学工業品</c:v>
                </c:pt>
                <c:pt idx="7">
                  <c:v>非鉄金属</c:v>
                </c:pt>
                <c:pt idx="8">
                  <c:v>缶詰・びん詰</c:v>
                </c:pt>
                <c:pt idx="9">
                  <c:v>その他の製造工業品</c:v>
                </c:pt>
              </c:strCache>
            </c:strRef>
          </c:cat>
          <c:val>
            <c:numRef>
              <c:f>清水・静岡!$D$54:$D$63</c:f>
              <c:numCache>
                <c:formatCode>#,##0_);[Red]\(#,##0\)</c:formatCode>
                <c:ptCount val="10"/>
                <c:pt idx="0">
                  <c:v>13281</c:v>
                </c:pt>
                <c:pt idx="1">
                  <c:v>8841</c:v>
                </c:pt>
                <c:pt idx="2">
                  <c:v>3538</c:v>
                </c:pt>
                <c:pt idx="3">
                  <c:v>3023</c:v>
                </c:pt>
                <c:pt idx="4">
                  <c:v>1290</c:v>
                </c:pt>
                <c:pt idx="5">
                  <c:v>1371</c:v>
                </c:pt>
                <c:pt idx="6">
                  <c:v>812</c:v>
                </c:pt>
                <c:pt idx="7">
                  <c:v>1192</c:v>
                </c:pt>
                <c:pt idx="8">
                  <c:v>1179</c:v>
                </c:pt>
                <c:pt idx="9">
                  <c:v>1099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557-473C-A992-72908F228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2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5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駿遠・西部!$C$21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1.7590124069137107E-3"/>
                  <c:y val="-5.74817978261191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AC-4E18-BBEA-F2DD9E9B5C26}"/>
                </c:ext>
              </c:extLst>
            </c:dLbl>
            <c:dLbl>
              <c:idx val="1"/>
              <c:layout>
                <c:manualLayout>
                  <c:x val="-8.7490441647549953E-3"/>
                  <c:y val="1.59900351439120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AC-4E18-BBEA-F2DD9E9B5C26}"/>
                </c:ext>
              </c:extLst>
            </c:dLbl>
            <c:dLbl>
              <c:idx val="2"/>
              <c:layout>
                <c:manualLayout>
                  <c:x val="-1.0507918793615397E-2"/>
                  <c:y val="1.57355754259531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AC-4E18-BBEA-F2DD9E9B5C26}"/>
                </c:ext>
              </c:extLst>
            </c:dLbl>
            <c:dLbl>
              <c:idx val="3"/>
              <c:layout>
                <c:manualLayout>
                  <c:x val="-3.5225714895874235E-3"/>
                  <c:y val="2.1376988893336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AC-4E18-BBEA-F2DD9E9B5C26}"/>
                </c:ext>
              </c:extLst>
            </c:dLbl>
            <c:dLbl>
              <c:idx val="4"/>
              <c:layout>
                <c:manualLayout>
                  <c:x val="-1.0530927728522124E-2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AC-4E18-BBEA-F2DD9E9B5C26}"/>
                </c:ext>
              </c:extLst>
            </c:dLbl>
            <c:dLbl>
              <c:idx val="5"/>
              <c:layout>
                <c:manualLayout>
                  <c:x val="-1.5766493755209797E-2"/>
                  <c:y val="1.03079911621216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AC-4E18-BBEA-F2DD9E9B5C26}"/>
                </c:ext>
              </c:extLst>
            </c:dLbl>
            <c:dLbl>
              <c:idx val="6"/>
              <c:layout>
                <c:manualLayout>
                  <c:x val="-1.4016712477869529E-2"/>
                  <c:y val="5.34691638121505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AC-4E18-BBEA-F2DD9E9B5C26}"/>
                </c:ext>
              </c:extLst>
            </c:dLbl>
            <c:dLbl>
              <c:idx val="7"/>
              <c:layout>
                <c:manualLayout>
                  <c:x val="-1.5789502690116492E-2"/>
                  <c:y val="2.32513308717766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AC-4E18-BBEA-F2DD9E9B5C26}"/>
                </c:ext>
              </c:extLst>
            </c:dLbl>
            <c:dLbl>
              <c:idx val="8"/>
              <c:layout>
                <c:manualLayout>
                  <c:x val="-2.3008934906758703E-5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0AC-4E18-BBEA-F2DD9E9B5C26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AC-4E18-BBEA-F2DD9E9B5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駿遠・西部!$B$22:$B$31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鉄鋼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化学肥料</c:v>
                </c:pt>
                <c:pt idx="7">
                  <c:v>その他の機械</c:v>
                </c:pt>
                <c:pt idx="8">
                  <c:v>紙・パルプ</c:v>
                </c:pt>
                <c:pt idx="9">
                  <c:v>米</c:v>
                </c:pt>
              </c:strCache>
            </c:strRef>
          </c:cat>
          <c:val>
            <c:numRef>
              <c:f>駿遠・西部!$C$22:$C$31</c:f>
              <c:numCache>
                <c:formatCode>#,##0_);[Red]\(#,##0\)</c:formatCode>
                <c:ptCount val="10"/>
                <c:pt idx="0">
                  <c:v>31523</c:v>
                </c:pt>
                <c:pt idx="1">
                  <c:v>15269</c:v>
                </c:pt>
                <c:pt idx="2">
                  <c:v>14360</c:v>
                </c:pt>
                <c:pt idx="3">
                  <c:v>9097</c:v>
                </c:pt>
                <c:pt idx="4">
                  <c:v>6845</c:v>
                </c:pt>
                <c:pt idx="5">
                  <c:v>5142</c:v>
                </c:pt>
                <c:pt idx="6">
                  <c:v>3495</c:v>
                </c:pt>
                <c:pt idx="7">
                  <c:v>3184</c:v>
                </c:pt>
                <c:pt idx="8">
                  <c:v>1859</c:v>
                </c:pt>
                <c:pt idx="9">
                  <c:v>1759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0AC-4E18-BBEA-F2DD9E9B5C26}"/>
            </c:ext>
          </c:extLst>
        </c:ser>
        <c:ser>
          <c:idx val="1"/>
          <c:order val="1"/>
          <c:tx>
            <c:strRef>
              <c:f>駿遠・西部!$D$21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5757262625636363E-2"/>
                  <c:y val="3.76647834274949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0AC-4E18-BBEA-F2DD9E9B5C26}"/>
                </c:ext>
              </c:extLst>
            </c:dLbl>
            <c:dLbl>
              <c:idx val="1"/>
              <c:layout>
                <c:manualLayout>
                  <c:x val="1.7497812773403325E-3"/>
                  <c:y val="-7.53295668549905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0AC-4E18-BBEA-F2DD9E9B5C26}"/>
                </c:ext>
              </c:extLst>
            </c:dLbl>
            <c:dLbl>
              <c:idx val="2"/>
              <c:layout>
                <c:manualLayout>
                  <c:x val="1.7634213046203871E-3"/>
                  <c:y val="7.12843098002580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0AC-4E18-BBEA-F2DD9E9B5C26}"/>
                </c:ext>
              </c:extLst>
            </c:dLbl>
            <c:dLbl>
              <c:idx val="3"/>
              <c:layout>
                <c:manualLayout>
                  <c:x val="5.2723527669277558E-3"/>
                  <c:y val="7.50122336402858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0AC-4E18-BBEA-F2DD9E9B5C26}"/>
                </c:ext>
              </c:extLst>
            </c:dLbl>
            <c:dLbl>
              <c:idx val="4"/>
              <c:layout>
                <c:manualLayout>
                  <c:x val="5.2538905077810158E-3"/>
                  <c:y val="1.1362308524993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0AC-4E18-BBEA-F2DD9E9B5C26}"/>
                </c:ext>
              </c:extLst>
            </c:dLbl>
            <c:dLbl>
              <c:idx val="5"/>
              <c:layout>
                <c:manualLayout>
                  <c:x val="3.4995625546807292E-3"/>
                  <c:y val="7.46978661565602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0AC-4E18-BBEA-F2DD9E9B5C26}"/>
                </c:ext>
              </c:extLst>
            </c:dLbl>
            <c:dLbl>
              <c:idx val="6"/>
              <c:layout>
                <c:manualLayout>
                  <c:x val="6.9945784336011832E-3"/>
                  <c:y val="2.214274063199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0AC-4E18-BBEA-F2DD9E9B5C26}"/>
                </c:ext>
              </c:extLst>
            </c:dLbl>
            <c:dLbl>
              <c:idx val="7"/>
              <c:layout>
                <c:manualLayout>
                  <c:x val="3.5180248138274054E-3"/>
                  <c:y val="1.8705755000963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0AC-4E18-BBEA-F2DD9E9B5C26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0AC-4E18-BBEA-F2DD9E9B5C26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0AC-4E18-BBEA-F2DD9E9B5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駿遠・西部!$B$22:$B$31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鉄鋼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化学肥料</c:v>
                </c:pt>
                <c:pt idx="7">
                  <c:v>その他の機械</c:v>
                </c:pt>
                <c:pt idx="8">
                  <c:v>紙・パルプ</c:v>
                </c:pt>
                <c:pt idx="9">
                  <c:v>米</c:v>
                </c:pt>
              </c:strCache>
            </c:strRef>
          </c:cat>
          <c:val>
            <c:numRef>
              <c:f>駿遠・西部!$D$22:$D$31</c:f>
              <c:numCache>
                <c:formatCode>#,##0_);[Red]\(#,##0\)</c:formatCode>
                <c:ptCount val="10"/>
                <c:pt idx="0">
                  <c:v>28795</c:v>
                </c:pt>
                <c:pt idx="1">
                  <c:v>16657</c:v>
                </c:pt>
                <c:pt idx="2">
                  <c:v>15923</c:v>
                </c:pt>
                <c:pt idx="3">
                  <c:v>7366</c:v>
                </c:pt>
                <c:pt idx="4">
                  <c:v>7542</c:v>
                </c:pt>
                <c:pt idx="5">
                  <c:v>4966</c:v>
                </c:pt>
                <c:pt idx="6">
                  <c:v>3796</c:v>
                </c:pt>
                <c:pt idx="7">
                  <c:v>3110</c:v>
                </c:pt>
                <c:pt idx="8">
                  <c:v>2100</c:v>
                </c:pt>
                <c:pt idx="9">
                  <c:v>1514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0AC-4E18-BBEA-F2DD9E9B5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72657256426E-2"/>
              <c:y val="3.2521612764506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  <c:majorUnit val="5000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5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065957360736885"/>
          <c:y val="2.50896057347670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駿遠・西部!$C$54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5.2424646794102135E-3"/>
                  <c:y val="-2.822227866842230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FB-4247-8BAF-4DFEF2E517E9}"/>
                </c:ext>
              </c:extLst>
            </c:dLbl>
            <c:dLbl>
              <c:idx val="1"/>
              <c:layout>
                <c:manualLayout>
                  <c:x val="-6.9899529058803159E-3"/>
                  <c:y val="-5.6444557333559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FB-4247-8BAF-4DFEF2E517E9}"/>
                </c:ext>
              </c:extLst>
            </c:dLbl>
            <c:dLbl>
              <c:idx val="2"/>
              <c:layout>
                <c:manualLayout>
                  <c:x val="-1.04849293588204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FB-4247-8BAF-4DFEF2E517E9}"/>
                </c:ext>
              </c:extLst>
            </c:dLbl>
            <c:dLbl>
              <c:idx val="3"/>
              <c:layout>
                <c:manualLayout>
                  <c:x val="0"/>
                  <c:y val="-1.7921146953404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FB-4247-8BAF-4DFEF2E517E9}"/>
                </c:ext>
              </c:extLst>
            </c:dLbl>
            <c:dLbl>
              <c:idx val="4"/>
              <c:layout>
                <c:manualLayout>
                  <c:x val="-8.7375787298485663E-3"/>
                  <c:y val="-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FB-4247-8BAF-4DFEF2E517E9}"/>
                </c:ext>
              </c:extLst>
            </c:dLbl>
            <c:dLbl>
              <c:idx val="5"/>
              <c:layout>
                <c:manualLayout>
                  <c:x val="-6.9899529058802838E-3"/>
                  <c:y val="3.58422939068087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FB-4247-8BAF-4DFEF2E517E9}"/>
                </c:ext>
              </c:extLst>
            </c:dLbl>
            <c:dLbl>
              <c:idx val="6"/>
              <c:layout>
                <c:manualLayout>
                  <c:x val="-6.9899529058804121E-3"/>
                  <c:y val="-2.508988795755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FB-4247-8BAF-4DFEF2E517E9}"/>
                </c:ext>
              </c:extLst>
            </c:dLbl>
            <c:dLbl>
              <c:idx val="7"/>
              <c:layout>
                <c:manualLayout>
                  <c:x val="-8.7374411323503549E-3"/>
                  <c:y val="-1.4337199785510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FB-4247-8BAF-4DFEF2E517E9}"/>
                </c:ext>
              </c:extLst>
            </c:dLbl>
            <c:dLbl>
              <c:idx val="8"/>
              <c:layout>
                <c:manualLayout>
                  <c:x val="-1.0484929358820427E-2"/>
                  <c:y val="-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FB-4247-8BAF-4DFEF2E517E9}"/>
                </c:ext>
              </c:extLst>
            </c:dLbl>
            <c:dLbl>
              <c:idx val="9"/>
              <c:layout>
                <c:manualLayout>
                  <c:x val="-3.494976452940014E-3"/>
                  <c:y val="-2.1505376344086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FB-4247-8BAF-4DFEF2E51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その他の製造工業品</c:v>
                </c:pt>
                <c:pt idx="4">
                  <c:v>電気機械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紙・パルプ</c:v>
                </c:pt>
                <c:pt idx="8">
                  <c:v>飲料</c:v>
                </c:pt>
                <c:pt idx="9">
                  <c:v>ゴム製品</c:v>
                </c:pt>
              </c:strCache>
            </c:strRef>
          </c:cat>
          <c:val>
            <c:numRef>
              <c:f>駿遠・西部!$C$55:$C$64</c:f>
              <c:numCache>
                <c:formatCode>#,##0_);[Red]\(#,##0\)</c:formatCode>
                <c:ptCount val="10"/>
                <c:pt idx="0">
                  <c:v>347208</c:v>
                </c:pt>
                <c:pt idx="1">
                  <c:v>103118</c:v>
                </c:pt>
                <c:pt idx="2">
                  <c:v>34195</c:v>
                </c:pt>
                <c:pt idx="3">
                  <c:v>30172</c:v>
                </c:pt>
                <c:pt idx="4">
                  <c:v>24434</c:v>
                </c:pt>
                <c:pt idx="5">
                  <c:v>22119</c:v>
                </c:pt>
                <c:pt idx="6">
                  <c:v>20084</c:v>
                </c:pt>
                <c:pt idx="7">
                  <c:v>17703</c:v>
                </c:pt>
                <c:pt idx="8">
                  <c:v>12950</c:v>
                </c:pt>
                <c:pt idx="9">
                  <c:v>12742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FB-4247-8BAF-4DFEF2E517E9}"/>
            </c:ext>
          </c:extLst>
        </c:ser>
        <c:ser>
          <c:idx val="1"/>
          <c:order val="1"/>
          <c:tx>
            <c:strRef>
              <c:f>駿遠・西部!$D$54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2232417585290482E-2"/>
                  <c:y val="-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EFB-4247-8BAF-4DFEF2E517E9}"/>
                </c:ext>
              </c:extLst>
            </c:dLbl>
            <c:dLbl>
              <c:idx val="1"/>
              <c:layout>
                <c:manualLayout>
                  <c:x val="8.7374411323503549E-3"/>
                  <c:y val="7.16845878136194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EFB-4247-8BAF-4DFEF2E517E9}"/>
                </c:ext>
              </c:extLst>
            </c:dLbl>
            <c:dLbl>
              <c:idx val="2"/>
              <c:layout>
                <c:manualLayout>
                  <c:x val="1.0484929358820489E-2"/>
                  <c:y val="7.1681765585753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EFB-4247-8BAF-4DFEF2E517E9}"/>
                </c:ext>
              </c:extLst>
            </c:dLbl>
            <c:dLbl>
              <c:idx val="3"/>
              <c:layout>
                <c:manualLayout>
                  <c:x val="8.7374411323503549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EFB-4247-8BAF-4DFEF2E517E9}"/>
                </c:ext>
              </c:extLst>
            </c:dLbl>
            <c:dLbl>
              <c:idx val="4"/>
              <c:layout>
                <c:manualLayout>
                  <c:x val="-3.4949764529402061E-3"/>
                  <c:y val="1.43363531171505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EFB-4247-8BAF-4DFEF2E517E9}"/>
                </c:ext>
              </c:extLst>
            </c:dLbl>
            <c:dLbl>
              <c:idx val="5"/>
              <c:layout>
                <c:manualLayout>
                  <c:x val="5.2423270819120654E-3"/>
                  <c:y val="1.7921146953405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EFB-4247-8BAF-4DFEF2E517E9}"/>
                </c:ext>
              </c:extLst>
            </c:dLbl>
            <c:dLbl>
              <c:idx val="6"/>
              <c:layout>
                <c:manualLayout>
                  <c:x val="8.7374411323502266E-3"/>
                  <c:y val="1.0752123726469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EFB-4247-8BAF-4DFEF2E517E9}"/>
                </c:ext>
              </c:extLst>
            </c:dLbl>
            <c:dLbl>
              <c:idx val="7"/>
              <c:layout>
                <c:manualLayout>
                  <c:x val="5.2424646794102135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EFB-4247-8BAF-4DFEF2E517E9}"/>
                </c:ext>
              </c:extLst>
            </c:dLbl>
            <c:dLbl>
              <c:idx val="8"/>
              <c:layout>
                <c:manualLayout>
                  <c:x val="-1.7474882264700709E-3"/>
                  <c:y val="2.1505376344086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EFB-4247-8BAF-4DFEF2E517E9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EFB-4247-8BAF-4DFEF2E51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その他の製造工業品</c:v>
                </c:pt>
                <c:pt idx="4">
                  <c:v>電気機械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紙・パルプ</c:v>
                </c:pt>
                <c:pt idx="8">
                  <c:v>飲料</c:v>
                </c:pt>
                <c:pt idx="9">
                  <c:v>ゴム製品</c:v>
                </c:pt>
              </c:strCache>
            </c:strRef>
          </c:cat>
          <c:val>
            <c:numRef>
              <c:f>駿遠・西部!$D$55:$D$64</c:f>
              <c:numCache>
                <c:formatCode>#,##0_);[Red]\(#,##0\)</c:formatCode>
                <c:ptCount val="10"/>
                <c:pt idx="0">
                  <c:v>319030</c:v>
                </c:pt>
                <c:pt idx="1">
                  <c:v>105518</c:v>
                </c:pt>
                <c:pt idx="2">
                  <c:v>29650</c:v>
                </c:pt>
                <c:pt idx="3">
                  <c:v>23908</c:v>
                </c:pt>
                <c:pt idx="4">
                  <c:v>31411</c:v>
                </c:pt>
                <c:pt idx="5">
                  <c:v>20455</c:v>
                </c:pt>
                <c:pt idx="6">
                  <c:v>13116</c:v>
                </c:pt>
                <c:pt idx="7">
                  <c:v>14295</c:v>
                </c:pt>
                <c:pt idx="8">
                  <c:v>13484</c:v>
                </c:pt>
                <c:pt idx="9">
                  <c:v>15423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EFB-4247-8BAF-4DFEF2E51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80.8</c:v>
                </c:pt>
                <c:pt idx="1">
                  <c:v>86.3</c:v>
                </c:pt>
                <c:pt idx="2">
                  <c:v>91.5</c:v>
                </c:pt>
                <c:pt idx="3">
                  <c:v>87</c:v>
                </c:pt>
                <c:pt idx="4">
                  <c:v>86.6</c:v>
                </c:pt>
                <c:pt idx="5">
                  <c:v>91.7</c:v>
                </c:pt>
                <c:pt idx="6">
                  <c:v>91.2</c:v>
                </c:pt>
                <c:pt idx="7">
                  <c:v>93.3</c:v>
                </c:pt>
                <c:pt idx="8">
                  <c:v>88.1</c:v>
                </c:pt>
                <c:pt idx="9">
                  <c:v>94.4</c:v>
                </c:pt>
                <c:pt idx="10">
                  <c:v>79.5</c:v>
                </c:pt>
                <c:pt idx="11">
                  <c:v>80.2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46-47AD-9809-4B4AC27F880F}"/>
            </c:ext>
          </c:extLst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83.7</c:v>
                </c:pt>
                <c:pt idx="1">
                  <c:v>85.3</c:v>
                </c:pt>
                <c:pt idx="2">
                  <c:v>80</c:v>
                </c:pt>
                <c:pt idx="3">
                  <c:v>85.9</c:v>
                </c:pt>
                <c:pt idx="4">
                  <c:v>87.6</c:v>
                </c:pt>
                <c:pt idx="5">
                  <c:v>86.2</c:v>
                </c:pt>
                <c:pt idx="6">
                  <c:v>83.1</c:v>
                </c:pt>
                <c:pt idx="7">
                  <c:v>74.900000000000006</c:v>
                </c:pt>
                <c:pt idx="8">
                  <c:v>72.900000000000006</c:v>
                </c:pt>
                <c:pt idx="9">
                  <c:v>81.5</c:v>
                </c:pt>
                <c:pt idx="10">
                  <c:v>93.4</c:v>
                </c:pt>
                <c:pt idx="11">
                  <c:v>92.9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46-47AD-9809-4B4AC27F880F}"/>
            </c:ext>
          </c:extLst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97.8</c:v>
                </c:pt>
                <c:pt idx="2">
                  <c:v>95.2</c:v>
                </c:pt>
                <c:pt idx="3">
                  <c:v>99.2</c:v>
                </c:pt>
                <c:pt idx="4">
                  <c:v>97.6</c:v>
                </c:pt>
                <c:pt idx="5">
                  <c:v>99</c:v>
                </c:pt>
                <c:pt idx="6">
                  <c:v>101.3</c:v>
                </c:pt>
                <c:pt idx="7">
                  <c:v>107</c:v>
                </c:pt>
                <c:pt idx="8">
                  <c:v>105.1</c:v>
                </c:pt>
                <c:pt idx="9">
                  <c:v>105.3</c:v>
                </c:pt>
                <c:pt idx="10">
                  <c:v>100.4</c:v>
                </c:pt>
                <c:pt idx="11">
                  <c:v>100.3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46-47AD-9809-4B4AC27F880F}"/>
            </c:ext>
          </c:extLst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105.8</c:v>
                </c:pt>
                <c:pt idx="1">
                  <c:v>103.9</c:v>
                </c:pt>
                <c:pt idx="2">
                  <c:v>96.7</c:v>
                </c:pt>
                <c:pt idx="3">
                  <c:v>93.3</c:v>
                </c:pt>
                <c:pt idx="4">
                  <c:v>100.2</c:v>
                </c:pt>
                <c:pt idx="5">
                  <c:v>97.8</c:v>
                </c:pt>
                <c:pt idx="6">
                  <c:v>101.8</c:v>
                </c:pt>
                <c:pt idx="7">
                  <c:v>102.7</c:v>
                </c:pt>
                <c:pt idx="8">
                  <c:v>99.6</c:v>
                </c:pt>
                <c:pt idx="9">
                  <c:v>98.3</c:v>
                </c:pt>
                <c:pt idx="10">
                  <c:v>92.6</c:v>
                </c:pt>
                <c:pt idx="11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46-47AD-9809-4B4AC27F880F}"/>
            </c:ext>
          </c:extLst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92.4</c:v>
                </c:pt>
                <c:pt idx="1">
                  <c:v>95.3</c:v>
                </c:pt>
                <c:pt idx="2">
                  <c:v>92.5</c:v>
                </c:pt>
                <c:pt idx="3">
                  <c:v>93.4</c:v>
                </c:pt>
                <c:pt idx="4">
                  <c:v>95.2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46-47AD-9809-4B4AC27F8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349368"/>
        <c:axId val="236349760"/>
      </c:lineChart>
      <c:catAx>
        <c:axId val="236349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349760"/>
        <c:scaling>
          <c:orientation val="minMax"/>
          <c:max val="11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368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67.599999999999994</c:v>
                </c:pt>
                <c:pt idx="1">
                  <c:v>77.900000000000006</c:v>
                </c:pt>
                <c:pt idx="2">
                  <c:v>84.6</c:v>
                </c:pt>
                <c:pt idx="3">
                  <c:v>82.2</c:v>
                </c:pt>
                <c:pt idx="4">
                  <c:v>73.400000000000006</c:v>
                </c:pt>
                <c:pt idx="5">
                  <c:v>80.5</c:v>
                </c:pt>
                <c:pt idx="6" formatCode="0.0_ ">
                  <c:v>83.7</c:v>
                </c:pt>
                <c:pt idx="7">
                  <c:v>78.400000000000006</c:v>
                </c:pt>
                <c:pt idx="8">
                  <c:v>74.3</c:v>
                </c:pt>
                <c:pt idx="9">
                  <c:v>69.400000000000006</c:v>
                </c:pt>
                <c:pt idx="10">
                  <c:v>69.599999999999994</c:v>
                </c:pt>
                <c:pt idx="11">
                  <c:v>68.099999999999994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BF-4F08-86DC-B18DF3083BEB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60.4</c:v>
                </c:pt>
                <c:pt idx="1">
                  <c:v>67.900000000000006</c:v>
                </c:pt>
                <c:pt idx="2">
                  <c:v>64.7</c:v>
                </c:pt>
                <c:pt idx="3">
                  <c:v>74.900000000000006</c:v>
                </c:pt>
                <c:pt idx="4">
                  <c:v>58.4</c:v>
                </c:pt>
                <c:pt idx="5">
                  <c:v>62.5</c:v>
                </c:pt>
                <c:pt idx="6" formatCode="0.0_ ">
                  <c:v>65.5</c:v>
                </c:pt>
                <c:pt idx="7">
                  <c:v>60</c:v>
                </c:pt>
                <c:pt idx="8">
                  <c:v>66</c:v>
                </c:pt>
                <c:pt idx="9">
                  <c:v>71.8</c:v>
                </c:pt>
                <c:pt idx="10">
                  <c:v>82.7</c:v>
                </c:pt>
                <c:pt idx="11">
                  <c:v>78.5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BF-4F08-86DC-B18DF3083BEB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73.8</c:v>
                </c:pt>
                <c:pt idx="1">
                  <c:v>75.2</c:v>
                </c:pt>
                <c:pt idx="2">
                  <c:v>80.7</c:v>
                </c:pt>
                <c:pt idx="3">
                  <c:v>84</c:v>
                </c:pt>
                <c:pt idx="4">
                  <c:v>76.400000000000006</c:v>
                </c:pt>
                <c:pt idx="5">
                  <c:v>85.7</c:v>
                </c:pt>
                <c:pt idx="6" formatCode="0.0_ ">
                  <c:v>93.5</c:v>
                </c:pt>
                <c:pt idx="7">
                  <c:v>83.6</c:v>
                </c:pt>
                <c:pt idx="8">
                  <c:v>90.4</c:v>
                </c:pt>
                <c:pt idx="9">
                  <c:v>78.8</c:v>
                </c:pt>
                <c:pt idx="10">
                  <c:v>76.900000000000006</c:v>
                </c:pt>
                <c:pt idx="11">
                  <c:v>79.7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BF-4F08-86DC-B18DF3083BEB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73</c:v>
                </c:pt>
                <c:pt idx="1">
                  <c:v>75.900000000000006</c:v>
                </c:pt>
                <c:pt idx="2">
                  <c:v>71.5</c:v>
                </c:pt>
                <c:pt idx="3">
                  <c:v>77.5</c:v>
                </c:pt>
                <c:pt idx="4">
                  <c:v>69.5</c:v>
                </c:pt>
                <c:pt idx="5">
                  <c:v>72.900000000000006</c:v>
                </c:pt>
                <c:pt idx="6" formatCode="0.0_ ">
                  <c:v>77.8</c:v>
                </c:pt>
                <c:pt idx="7">
                  <c:v>69.599999999999994</c:v>
                </c:pt>
                <c:pt idx="8">
                  <c:v>69.099999999999994</c:v>
                </c:pt>
                <c:pt idx="9">
                  <c:v>65.3</c:v>
                </c:pt>
                <c:pt idx="10">
                  <c:v>61.2</c:v>
                </c:pt>
                <c:pt idx="11">
                  <c:v>67.400000000000006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BF-4F08-86DC-B18DF3083BEB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54.8</c:v>
                </c:pt>
                <c:pt idx="1">
                  <c:v>61.9</c:v>
                </c:pt>
                <c:pt idx="2">
                  <c:v>55.5</c:v>
                </c:pt>
                <c:pt idx="3">
                  <c:v>67.3</c:v>
                </c:pt>
                <c:pt idx="4">
                  <c:v>60.7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BF-4F08-86DC-B18DF3083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6832"/>
        <c:axId val="237257224"/>
      </c:lineChart>
      <c:catAx>
        <c:axId val="237256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7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257224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683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83.3</c:v>
                </c:pt>
                <c:pt idx="1">
                  <c:v>89.9</c:v>
                </c:pt>
                <c:pt idx="2">
                  <c:v>92.2</c:v>
                </c:pt>
                <c:pt idx="3">
                  <c:v>94.6</c:v>
                </c:pt>
                <c:pt idx="4">
                  <c:v>84.8</c:v>
                </c:pt>
                <c:pt idx="5">
                  <c:v>87.4</c:v>
                </c:pt>
                <c:pt idx="6">
                  <c:v>91.8</c:v>
                </c:pt>
                <c:pt idx="7">
                  <c:v>83.9</c:v>
                </c:pt>
                <c:pt idx="8">
                  <c:v>84.7</c:v>
                </c:pt>
                <c:pt idx="9">
                  <c:v>72.599999999999994</c:v>
                </c:pt>
                <c:pt idx="10">
                  <c:v>88.6</c:v>
                </c:pt>
                <c:pt idx="11">
                  <c:v>84.9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BB-4E08-A781-2807F27617E0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71.5</c:v>
                </c:pt>
                <c:pt idx="1">
                  <c:v>79.400000000000006</c:v>
                </c:pt>
                <c:pt idx="2">
                  <c:v>81.5</c:v>
                </c:pt>
                <c:pt idx="3">
                  <c:v>86.7</c:v>
                </c:pt>
                <c:pt idx="4">
                  <c:v>66.3</c:v>
                </c:pt>
                <c:pt idx="5">
                  <c:v>72.8</c:v>
                </c:pt>
                <c:pt idx="6">
                  <c:v>79.2</c:v>
                </c:pt>
                <c:pt idx="7">
                  <c:v>81.2</c:v>
                </c:pt>
                <c:pt idx="8">
                  <c:v>90.7</c:v>
                </c:pt>
                <c:pt idx="9">
                  <c:v>87.4</c:v>
                </c:pt>
                <c:pt idx="10">
                  <c:v>87.8</c:v>
                </c:pt>
                <c:pt idx="11">
                  <c:v>84.6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BB-4E08-A781-2807F27617E0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76.2</c:v>
                </c:pt>
                <c:pt idx="1">
                  <c:v>76.7</c:v>
                </c:pt>
                <c:pt idx="2">
                  <c:v>85</c:v>
                </c:pt>
                <c:pt idx="3">
                  <c:v>84.4</c:v>
                </c:pt>
                <c:pt idx="4">
                  <c:v>78.400000000000006</c:v>
                </c:pt>
                <c:pt idx="5">
                  <c:v>86.5</c:v>
                </c:pt>
                <c:pt idx="6">
                  <c:v>92.3</c:v>
                </c:pt>
                <c:pt idx="7">
                  <c:v>77.5</c:v>
                </c:pt>
                <c:pt idx="8">
                  <c:v>86.1</c:v>
                </c:pt>
                <c:pt idx="9">
                  <c:v>74.8</c:v>
                </c:pt>
                <c:pt idx="10">
                  <c:v>77.099999999999994</c:v>
                </c:pt>
                <c:pt idx="11">
                  <c:v>79.400000000000006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BB-4E08-A781-2807F27617E0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68.099999999999994</c:v>
                </c:pt>
                <c:pt idx="1">
                  <c:v>73.3</c:v>
                </c:pt>
                <c:pt idx="2">
                  <c:v>74.900000000000006</c:v>
                </c:pt>
                <c:pt idx="3">
                  <c:v>83.4</c:v>
                </c:pt>
                <c:pt idx="4">
                  <c:v>68.3</c:v>
                </c:pt>
                <c:pt idx="5">
                  <c:v>74.900000000000006</c:v>
                </c:pt>
                <c:pt idx="6">
                  <c:v>76</c:v>
                </c:pt>
                <c:pt idx="7">
                  <c:v>67.599999999999994</c:v>
                </c:pt>
                <c:pt idx="8">
                  <c:v>69.8</c:v>
                </c:pt>
                <c:pt idx="9">
                  <c:v>66.599999999999994</c:v>
                </c:pt>
                <c:pt idx="10">
                  <c:v>67.099999999999994</c:v>
                </c:pt>
                <c:pt idx="11">
                  <c:v>76.3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BB-4E08-A781-2807F27617E0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58.5</c:v>
                </c:pt>
                <c:pt idx="1">
                  <c:v>64.400000000000006</c:v>
                </c:pt>
                <c:pt idx="2">
                  <c:v>60.6</c:v>
                </c:pt>
                <c:pt idx="3">
                  <c:v>71.900000000000006</c:v>
                </c:pt>
                <c:pt idx="4">
                  <c:v>63.4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BB-4E08-A781-2807F2761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8008"/>
        <c:axId val="237352704"/>
      </c:lineChart>
      <c:catAx>
        <c:axId val="237258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2704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800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14.9</c:v>
                </c:pt>
                <c:pt idx="1">
                  <c:v>13.1</c:v>
                </c:pt>
                <c:pt idx="2">
                  <c:v>14.8</c:v>
                </c:pt>
                <c:pt idx="3">
                  <c:v>13.9</c:v>
                </c:pt>
                <c:pt idx="4">
                  <c:v>14.1</c:v>
                </c:pt>
                <c:pt idx="5">
                  <c:v>13.1</c:v>
                </c:pt>
                <c:pt idx="6">
                  <c:v>15.5</c:v>
                </c:pt>
                <c:pt idx="7">
                  <c:v>12.9</c:v>
                </c:pt>
                <c:pt idx="8">
                  <c:v>12.4</c:v>
                </c:pt>
                <c:pt idx="9">
                  <c:v>15.2</c:v>
                </c:pt>
                <c:pt idx="10">
                  <c:v>13.1</c:v>
                </c:pt>
                <c:pt idx="11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7D-4123-9ECE-1C06C16241C8}"/>
            </c:ext>
          </c:extLst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11.4</c:v>
                </c:pt>
                <c:pt idx="1">
                  <c:v>13.5</c:v>
                </c:pt>
                <c:pt idx="2">
                  <c:v>13.7</c:v>
                </c:pt>
                <c:pt idx="3">
                  <c:v>13.4</c:v>
                </c:pt>
                <c:pt idx="4">
                  <c:v>13.1</c:v>
                </c:pt>
                <c:pt idx="5">
                  <c:v>12.4</c:v>
                </c:pt>
                <c:pt idx="6">
                  <c:v>11.1</c:v>
                </c:pt>
                <c:pt idx="7">
                  <c:v>12</c:v>
                </c:pt>
                <c:pt idx="8">
                  <c:v>12.5</c:v>
                </c:pt>
                <c:pt idx="9">
                  <c:v>11.2</c:v>
                </c:pt>
                <c:pt idx="10">
                  <c:v>11.7</c:v>
                </c:pt>
                <c:pt idx="11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7D-4123-9ECE-1C06C16241C8}"/>
            </c:ext>
          </c:extLst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9.4</c:v>
                </c:pt>
                <c:pt idx="1">
                  <c:v>10.3</c:v>
                </c:pt>
                <c:pt idx="2">
                  <c:v>13.4</c:v>
                </c:pt>
                <c:pt idx="3">
                  <c:v>13.5</c:v>
                </c:pt>
                <c:pt idx="4">
                  <c:v>11.3</c:v>
                </c:pt>
                <c:pt idx="5">
                  <c:v>12.2</c:v>
                </c:pt>
                <c:pt idx="6">
                  <c:v>10.9</c:v>
                </c:pt>
                <c:pt idx="7">
                  <c:v>11.2</c:v>
                </c:pt>
                <c:pt idx="8">
                  <c:v>12.1</c:v>
                </c:pt>
                <c:pt idx="9">
                  <c:v>10.7</c:v>
                </c:pt>
                <c:pt idx="10">
                  <c:v>11.3</c:v>
                </c:pt>
                <c:pt idx="11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7D-4123-9ECE-1C06C16241C8}"/>
            </c:ext>
          </c:extLst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11.1</c:v>
                </c:pt>
                <c:pt idx="1">
                  <c:v>11.5</c:v>
                </c:pt>
                <c:pt idx="2">
                  <c:v>12.1</c:v>
                </c:pt>
                <c:pt idx="3">
                  <c:v>12.3</c:v>
                </c:pt>
                <c:pt idx="4">
                  <c:v>10.6</c:v>
                </c:pt>
                <c:pt idx="5">
                  <c:v>11.7</c:v>
                </c:pt>
                <c:pt idx="6">
                  <c:v>10.9</c:v>
                </c:pt>
                <c:pt idx="7">
                  <c:v>12.4</c:v>
                </c:pt>
                <c:pt idx="8">
                  <c:v>11.6</c:v>
                </c:pt>
                <c:pt idx="9">
                  <c:v>11.3</c:v>
                </c:pt>
                <c:pt idx="10">
                  <c:v>12.4</c:v>
                </c:pt>
                <c:pt idx="11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7D-4123-9ECE-1C06C16241C8}"/>
            </c:ext>
          </c:extLst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11.5</c:v>
                </c:pt>
                <c:pt idx="1">
                  <c:v>11.2</c:v>
                </c:pt>
                <c:pt idx="2">
                  <c:v>11.8</c:v>
                </c:pt>
                <c:pt idx="3">
                  <c:v>12.5</c:v>
                </c:pt>
                <c:pt idx="4">
                  <c:v>9.6999999999999993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7D-4123-9ECE-1C06C1624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3488"/>
        <c:axId val="237353880"/>
      </c:lineChart>
      <c:catAx>
        <c:axId val="237353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3880"/>
        <c:scaling>
          <c:orientation val="minMax"/>
          <c:max val="20"/>
          <c:min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488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23.9</c:v>
                </c:pt>
                <c:pt idx="1">
                  <c:v>23.5</c:v>
                </c:pt>
                <c:pt idx="2">
                  <c:v>24.5</c:v>
                </c:pt>
                <c:pt idx="3">
                  <c:v>24.1</c:v>
                </c:pt>
                <c:pt idx="4">
                  <c:v>25.4</c:v>
                </c:pt>
                <c:pt idx="5">
                  <c:v>25</c:v>
                </c:pt>
                <c:pt idx="6">
                  <c:v>26.2</c:v>
                </c:pt>
                <c:pt idx="7">
                  <c:v>25.1</c:v>
                </c:pt>
                <c:pt idx="8">
                  <c:v>24.1</c:v>
                </c:pt>
                <c:pt idx="9">
                  <c:v>24.5</c:v>
                </c:pt>
                <c:pt idx="10">
                  <c:v>23.8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D-44B3-A435-CB9624CD21EC}"/>
            </c:ext>
          </c:extLst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22.7</c:v>
                </c:pt>
                <c:pt idx="2">
                  <c:v>23</c:v>
                </c:pt>
                <c:pt idx="3">
                  <c:v>23.1</c:v>
                </c:pt>
                <c:pt idx="4">
                  <c:v>24.7</c:v>
                </c:pt>
                <c:pt idx="5">
                  <c:v>24.6</c:v>
                </c:pt>
                <c:pt idx="6">
                  <c:v>23.1</c:v>
                </c:pt>
                <c:pt idx="7">
                  <c:v>23.2</c:v>
                </c:pt>
                <c:pt idx="8">
                  <c:v>22.3</c:v>
                </c:pt>
                <c:pt idx="9">
                  <c:v>20.8</c:v>
                </c:pt>
                <c:pt idx="10">
                  <c:v>19.5</c:v>
                </c:pt>
                <c:pt idx="11">
                  <c:v>20.100000000000001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2D-44B3-A435-CB9624CD21EC}"/>
            </c:ext>
          </c:extLst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18.8</c:v>
                </c:pt>
                <c:pt idx="1">
                  <c:v>18.100000000000001</c:v>
                </c:pt>
                <c:pt idx="2">
                  <c:v>19.5</c:v>
                </c:pt>
                <c:pt idx="3">
                  <c:v>19.100000000000001</c:v>
                </c:pt>
                <c:pt idx="4">
                  <c:v>19.2</c:v>
                </c:pt>
                <c:pt idx="5">
                  <c:v>18.7</c:v>
                </c:pt>
                <c:pt idx="6">
                  <c:v>18.2</c:v>
                </c:pt>
                <c:pt idx="7">
                  <c:v>19</c:v>
                </c:pt>
                <c:pt idx="8">
                  <c:v>18.7</c:v>
                </c:pt>
                <c:pt idx="9">
                  <c:v>18.399999999999999</c:v>
                </c:pt>
                <c:pt idx="10">
                  <c:v>18.7</c:v>
                </c:pt>
                <c:pt idx="11">
                  <c:v>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2D-44B3-A435-CB9624CD21EC}"/>
            </c:ext>
          </c:extLst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19.8</c:v>
                </c:pt>
                <c:pt idx="1">
                  <c:v>20.3</c:v>
                </c:pt>
                <c:pt idx="2">
                  <c:v>19.8</c:v>
                </c:pt>
                <c:pt idx="3">
                  <c:v>19.100000000000001</c:v>
                </c:pt>
                <c:pt idx="4">
                  <c:v>18.600000000000001</c:v>
                </c:pt>
                <c:pt idx="5">
                  <c:v>18.600000000000001</c:v>
                </c:pt>
                <c:pt idx="6">
                  <c:v>17.899999999999999</c:v>
                </c:pt>
                <c:pt idx="7">
                  <c:v>18.2</c:v>
                </c:pt>
                <c:pt idx="8">
                  <c:v>18.2</c:v>
                </c:pt>
                <c:pt idx="9">
                  <c:v>18.100000000000001</c:v>
                </c:pt>
                <c:pt idx="10">
                  <c:v>18.100000000000001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2D-44B3-A435-CB9624CD21EC}"/>
            </c:ext>
          </c:extLst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"/>
              <c:layout>
                <c:manualLayout>
                  <c:x val="-9.8351377952755909E-3"/>
                  <c:y val="2.7294685990338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2D-44B3-A435-CB9624CD21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19.399999999999999</c:v>
                </c:pt>
                <c:pt idx="1">
                  <c:v>19.3</c:v>
                </c:pt>
                <c:pt idx="2">
                  <c:v>19</c:v>
                </c:pt>
                <c:pt idx="3">
                  <c:v>19.100000000000001</c:v>
                </c:pt>
                <c:pt idx="4">
                  <c:v>18.8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2D-44B3-A435-CB9624CD2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4664"/>
        <c:axId val="237355056"/>
      </c:lineChart>
      <c:catAx>
        <c:axId val="237354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5056"/>
        <c:scaling>
          <c:orientation val="minMax"/>
          <c:max val="29"/>
          <c:min val="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466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令和</a:t>
            </a:r>
            <a:r>
              <a:rPr lang="en-US" altLang="ja-JP" sz="1200" baseline="0"/>
              <a:t>5</a:t>
            </a:r>
            <a:r>
              <a:rPr lang="ja-JP" altLang="en-US" sz="1200" baseline="0"/>
              <a:t>年</a:t>
            </a:r>
            <a:r>
              <a:rPr lang="en-US" altLang="ja-JP" sz="1200" baseline="0"/>
              <a:t>5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996007984031936E-3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4B-4125-BC37-537C9114BA7C}"/>
                </c:ext>
              </c:extLst>
            </c:dLbl>
            <c:dLbl>
              <c:idx val="3"/>
              <c:layout>
                <c:manualLayout>
                  <c:x val="9.9800399201596807E-3"/>
                  <c:y val="5.64971625745869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4B-4125-BC37-537C9114BA7C}"/>
                </c:ext>
              </c:extLst>
            </c:dLbl>
            <c:dLbl>
              <c:idx val="4"/>
              <c:layout>
                <c:manualLayout>
                  <c:x val="5.9880239520958087E-3"/>
                  <c:y val="5.6497162574588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4B-4125-BC37-537C9114BA7C}"/>
                </c:ext>
              </c:extLst>
            </c:dLbl>
            <c:dLbl>
              <c:idx val="5"/>
              <c:layout>
                <c:manualLayout>
                  <c:x val="3.9920159680637262E-3"/>
                  <c:y val="-9.887003450553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4B-4125-BC37-537C9114BA7C}"/>
                </c:ext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154915</c:v>
                </c:pt>
                <c:pt idx="1">
                  <c:v>252609</c:v>
                </c:pt>
                <c:pt idx="2">
                  <c:v>335134</c:v>
                </c:pt>
                <c:pt idx="3">
                  <c:v>128525</c:v>
                </c:pt>
                <c:pt idx="4">
                  <c:v>163168</c:v>
                </c:pt>
                <c:pt idx="5">
                  <c:v>629767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4B-4125-BC37-537C9114BA7C}"/>
            </c:ext>
          </c:extLst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4B-4125-BC37-537C9114BA7C}"/>
                </c:ext>
              </c:extLst>
            </c:dLbl>
            <c:dLbl>
              <c:idx val="2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4B-4125-BC37-537C9114BA7C}"/>
                </c:ext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4B-4125-BC37-537C9114BA7C}"/>
                </c:ext>
              </c:extLst>
            </c:dLbl>
            <c:dLbl>
              <c:idx val="5"/>
              <c:layout>
                <c:manualLayout>
                  <c:x val="1.9960079840320743E-3"/>
                  <c:y val="2.82485812872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34B-4125-BC37-537C9114BA7C}"/>
                </c:ext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65425</c:v>
                </c:pt>
                <c:pt idx="1">
                  <c:v>141006</c:v>
                </c:pt>
                <c:pt idx="2">
                  <c:v>178709</c:v>
                </c:pt>
                <c:pt idx="3">
                  <c:v>25387</c:v>
                </c:pt>
                <c:pt idx="4">
                  <c:v>111575</c:v>
                </c:pt>
                <c:pt idx="5">
                  <c:v>242651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4B-4125-BC37-537C9114BA7C}"/>
            </c:ext>
          </c:extLst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34B-4125-BC37-537C9114BA7C}"/>
                </c:ext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4B-4125-BC37-537C9114BA7C}"/>
                </c:ext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34B-4125-BC37-537C9114BA7C}"/>
                </c:ext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4B-4125-BC37-537C9114BA7C}"/>
                </c:ext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34B-4125-BC37-537C9114BA7C}"/>
                </c:ext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34B-4125-BC37-537C9114BA7C}"/>
                </c:ext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0.70307252428065714</c:v>
                </c:pt>
                <c:pt idx="1">
                  <c:v>0.64176670096414012</c:v>
                </c:pt>
                <c:pt idx="2">
                  <c:v>0.6522108893183326</c:v>
                </c:pt>
                <c:pt idx="3">
                  <c:v>0.83505509641873277</c:v>
                </c:pt>
                <c:pt idx="4">
                  <c:v>0.59389320201060625</c:v>
                </c:pt>
                <c:pt idx="5">
                  <c:v>0.72186383132856036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34B-4125-BC37-537C9114B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371872"/>
        <c:axId val="183768376"/>
        <c:axId val="0"/>
      </c:bar3DChart>
      <c:catAx>
        <c:axId val="182371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3768376"/>
        <c:crosses val="autoZero"/>
        <c:auto val="1"/>
        <c:lblAlgn val="ctr"/>
        <c:lblOffset val="100"/>
        <c:noMultiLvlLbl val="0"/>
      </c:catAx>
      <c:valAx>
        <c:axId val="18376837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237187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63.7</c:v>
                </c:pt>
                <c:pt idx="1">
                  <c:v>56.1</c:v>
                </c:pt>
                <c:pt idx="2">
                  <c:v>59.3</c:v>
                </c:pt>
                <c:pt idx="3">
                  <c:v>58.2</c:v>
                </c:pt>
                <c:pt idx="4">
                  <c:v>54.4</c:v>
                </c:pt>
                <c:pt idx="5">
                  <c:v>52.5</c:v>
                </c:pt>
                <c:pt idx="6">
                  <c:v>58.1</c:v>
                </c:pt>
                <c:pt idx="7">
                  <c:v>52.2</c:v>
                </c:pt>
                <c:pt idx="8">
                  <c:v>52.7</c:v>
                </c:pt>
                <c:pt idx="9">
                  <c:v>61.5</c:v>
                </c:pt>
                <c:pt idx="10">
                  <c:v>55.5</c:v>
                </c:pt>
                <c:pt idx="11">
                  <c:v>59.8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24-469D-B4D4-02F9B4A066B4}"/>
            </c:ext>
          </c:extLst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50.6</c:v>
                </c:pt>
                <c:pt idx="1">
                  <c:v>59.7</c:v>
                </c:pt>
                <c:pt idx="2">
                  <c:v>59.2</c:v>
                </c:pt>
                <c:pt idx="3">
                  <c:v>58</c:v>
                </c:pt>
                <c:pt idx="4">
                  <c:v>51.7</c:v>
                </c:pt>
                <c:pt idx="5">
                  <c:v>50.6</c:v>
                </c:pt>
                <c:pt idx="6">
                  <c:v>49.6</c:v>
                </c:pt>
                <c:pt idx="7">
                  <c:v>51.4</c:v>
                </c:pt>
                <c:pt idx="8">
                  <c:v>56.8</c:v>
                </c:pt>
                <c:pt idx="9">
                  <c:v>55.7</c:v>
                </c:pt>
                <c:pt idx="10">
                  <c:v>61.1</c:v>
                </c:pt>
                <c:pt idx="11">
                  <c:v>66.099999999999994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24-469D-B4D4-02F9B4A066B4}"/>
            </c:ext>
          </c:extLst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51.9</c:v>
                </c:pt>
                <c:pt idx="1">
                  <c:v>57.5</c:v>
                </c:pt>
                <c:pt idx="2">
                  <c:v>67.900000000000006</c:v>
                </c:pt>
                <c:pt idx="3">
                  <c:v>70.8</c:v>
                </c:pt>
                <c:pt idx="4">
                  <c:v>59.1</c:v>
                </c:pt>
                <c:pt idx="5">
                  <c:v>65.8</c:v>
                </c:pt>
                <c:pt idx="6">
                  <c:v>60.1</c:v>
                </c:pt>
                <c:pt idx="7">
                  <c:v>57.8</c:v>
                </c:pt>
                <c:pt idx="8">
                  <c:v>64.7</c:v>
                </c:pt>
                <c:pt idx="9">
                  <c:v>58.7</c:v>
                </c:pt>
                <c:pt idx="10">
                  <c:v>59.8</c:v>
                </c:pt>
                <c:pt idx="11">
                  <c:v>58.8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24-469D-B4D4-02F9B4A066B4}"/>
            </c:ext>
          </c:extLst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56</c:v>
                </c:pt>
                <c:pt idx="1">
                  <c:v>56.2</c:v>
                </c:pt>
                <c:pt idx="2">
                  <c:v>61.6</c:v>
                </c:pt>
                <c:pt idx="3">
                  <c:v>64.7</c:v>
                </c:pt>
                <c:pt idx="4">
                  <c:v>57.9</c:v>
                </c:pt>
                <c:pt idx="5">
                  <c:v>62.6</c:v>
                </c:pt>
                <c:pt idx="6">
                  <c:v>61.9</c:v>
                </c:pt>
                <c:pt idx="7">
                  <c:v>67.599999999999994</c:v>
                </c:pt>
                <c:pt idx="8">
                  <c:v>63.8</c:v>
                </c:pt>
                <c:pt idx="9">
                  <c:v>62.6</c:v>
                </c:pt>
                <c:pt idx="10">
                  <c:v>68.7</c:v>
                </c:pt>
                <c:pt idx="11">
                  <c:v>64.3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24-469D-B4D4-02F9B4A066B4}"/>
            </c:ext>
          </c:extLst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147084421235853E-2"/>
                  <c:y val="-4.9717514124293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24-469D-B4D4-02F9B4A066B4}"/>
                </c:ext>
              </c:extLst>
            </c:dLbl>
            <c:dLbl>
              <c:idx val="1"/>
              <c:layout>
                <c:manualLayout>
                  <c:x val="-1.2184508268059198E-2"/>
                  <c:y val="3.1638418079096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24-469D-B4D4-02F9B4A066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58</c:v>
                </c:pt>
                <c:pt idx="1">
                  <c:v>58.6</c:v>
                </c:pt>
                <c:pt idx="2">
                  <c:v>62.1</c:v>
                </c:pt>
                <c:pt idx="3">
                  <c:v>65.5</c:v>
                </c:pt>
                <c:pt idx="4">
                  <c:v>52.1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24-469D-B4D4-02F9B4A06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5840"/>
        <c:axId val="237356232"/>
      </c:lineChart>
      <c:catAx>
        <c:axId val="237355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6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6232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8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18.600000000000001</c:v>
                </c:pt>
                <c:pt idx="1">
                  <c:v>19.100000000000001</c:v>
                </c:pt>
                <c:pt idx="2">
                  <c:v>19.899999999999999</c:v>
                </c:pt>
                <c:pt idx="3">
                  <c:v>18.5</c:v>
                </c:pt>
                <c:pt idx="4">
                  <c:v>19.8</c:v>
                </c:pt>
                <c:pt idx="5">
                  <c:v>18</c:v>
                </c:pt>
                <c:pt idx="6">
                  <c:v>20.6</c:v>
                </c:pt>
                <c:pt idx="7">
                  <c:v>17.5</c:v>
                </c:pt>
                <c:pt idx="8">
                  <c:v>17.100000000000001</c:v>
                </c:pt>
                <c:pt idx="9">
                  <c:v>21.2</c:v>
                </c:pt>
                <c:pt idx="10">
                  <c:v>19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BA-4CDC-8F41-A93E49A44200}"/>
            </c:ext>
          </c:extLst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18</c:v>
                </c:pt>
                <c:pt idx="1">
                  <c:v>21.8</c:v>
                </c:pt>
                <c:pt idx="2">
                  <c:v>22.1</c:v>
                </c:pt>
                <c:pt idx="3">
                  <c:v>19</c:v>
                </c:pt>
                <c:pt idx="4">
                  <c:v>19.3</c:v>
                </c:pt>
                <c:pt idx="5">
                  <c:v>17.8</c:v>
                </c:pt>
                <c:pt idx="6">
                  <c:v>20.3</c:v>
                </c:pt>
                <c:pt idx="7">
                  <c:v>18.899999999999999</c:v>
                </c:pt>
                <c:pt idx="8">
                  <c:v>18.600000000000001</c:v>
                </c:pt>
                <c:pt idx="9">
                  <c:v>20.100000000000001</c:v>
                </c:pt>
                <c:pt idx="10">
                  <c:v>17.3</c:v>
                </c:pt>
                <c:pt idx="11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BA-4CDC-8F41-A93E49A44200}"/>
            </c:ext>
          </c:extLst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16.7</c:v>
                </c:pt>
                <c:pt idx="1">
                  <c:v>20</c:v>
                </c:pt>
                <c:pt idx="2">
                  <c:v>21.5</c:v>
                </c:pt>
                <c:pt idx="3">
                  <c:v>20.7</c:v>
                </c:pt>
                <c:pt idx="4">
                  <c:v>21.3</c:v>
                </c:pt>
                <c:pt idx="5">
                  <c:v>24.4</c:v>
                </c:pt>
                <c:pt idx="6">
                  <c:v>20.2</c:v>
                </c:pt>
                <c:pt idx="7">
                  <c:v>20.7</c:v>
                </c:pt>
                <c:pt idx="8">
                  <c:v>19.7</c:v>
                </c:pt>
                <c:pt idx="9">
                  <c:v>18.8</c:v>
                </c:pt>
                <c:pt idx="10">
                  <c:v>19</c:v>
                </c:pt>
                <c:pt idx="11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BA-4CDC-8F41-A93E49A44200}"/>
            </c:ext>
          </c:extLst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19.399999999999999</c:v>
                </c:pt>
                <c:pt idx="1">
                  <c:v>17.7</c:v>
                </c:pt>
                <c:pt idx="2">
                  <c:v>21.9</c:v>
                </c:pt>
                <c:pt idx="3">
                  <c:v>20</c:v>
                </c:pt>
                <c:pt idx="4">
                  <c:v>18.100000000000001</c:v>
                </c:pt>
                <c:pt idx="5">
                  <c:v>26.3</c:v>
                </c:pt>
                <c:pt idx="6">
                  <c:v>22.3</c:v>
                </c:pt>
                <c:pt idx="7">
                  <c:v>19.2</c:v>
                </c:pt>
                <c:pt idx="8">
                  <c:v>19.7</c:v>
                </c:pt>
                <c:pt idx="9">
                  <c:v>21.1</c:v>
                </c:pt>
                <c:pt idx="10">
                  <c:v>20.5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BA-4CDC-8F41-A93E49A44200}"/>
            </c:ext>
          </c:extLst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17.100000000000001</c:v>
                </c:pt>
                <c:pt idx="1">
                  <c:v>17.8</c:v>
                </c:pt>
                <c:pt idx="2">
                  <c:v>19</c:v>
                </c:pt>
                <c:pt idx="3">
                  <c:v>21.4</c:v>
                </c:pt>
                <c:pt idx="4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BA-4CDC-8F41-A93E49A44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7464"/>
        <c:axId val="237797856"/>
      </c:lineChart>
      <c:catAx>
        <c:axId val="237797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7856"/>
        <c:scaling>
          <c:orientation val="minMax"/>
          <c:max val="30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464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42.3</c:v>
                </c:pt>
                <c:pt idx="2">
                  <c:v>42.1</c:v>
                </c:pt>
                <c:pt idx="3">
                  <c:v>37.9</c:v>
                </c:pt>
                <c:pt idx="4">
                  <c:v>39.700000000000003</c:v>
                </c:pt>
                <c:pt idx="5">
                  <c:v>38.4</c:v>
                </c:pt>
                <c:pt idx="6">
                  <c:v>39.6</c:v>
                </c:pt>
                <c:pt idx="7">
                  <c:v>39.299999999999997</c:v>
                </c:pt>
                <c:pt idx="8">
                  <c:v>38.1</c:v>
                </c:pt>
                <c:pt idx="9">
                  <c:v>40.4</c:v>
                </c:pt>
                <c:pt idx="10">
                  <c:v>41.1</c:v>
                </c:pt>
                <c:pt idx="11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8F-414B-B636-C15D0E8CAE14}"/>
            </c:ext>
          </c:extLst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40.5</c:v>
                </c:pt>
                <c:pt idx="1">
                  <c:v>42.5</c:v>
                </c:pt>
                <c:pt idx="2">
                  <c:v>41.8</c:v>
                </c:pt>
                <c:pt idx="3">
                  <c:v>40.1</c:v>
                </c:pt>
                <c:pt idx="4">
                  <c:v>43</c:v>
                </c:pt>
                <c:pt idx="5">
                  <c:v>42.8</c:v>
                </c:pt>
                <c:pt idx="6">
                  <c:v>42.7</c:v>
                </c:pt>
                <c:pt idx="7">
                  <c:v>42.3</c:v>
                </c:pt>
                <c:pt idx="8">
                  <c:v>41</c:v>
                </c:pt>
                <c:pt idx="9">
                  <c:v>40.700000000000003</c:v>
                </c:pt>
                <c:pt idx="10">
                  <c:v>38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8F-414B-B636-C15D0E8CAE14}"/>
            </c:ext>
          </c:extLst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38.200000000000003</c:v>
                </c:pt>
                <c:pt idx="2">
                  <c:v>38.200000000000003</c:v>
                </c:pt>
                <c:pt idx="3">
                  <c:v>36.4</c:v>
                </c:pt>
                <c:pt idx="4">
                  <c:v>37.700000000000003</c:v>
                </c:pt>
                <c:pt idx="5">
                  <c:v>38.799999999999997</c:v>
                </c:pt>
                <c:pt idx="6">
                  <c:v>38.299999999999997</c:v>
                </c:pt>
                <c:pt idx="7">
                  <c:v>40</c:v>
                </c:pt>
                <c:pt idx="8">
                  <c:v>40.700000000000003</c:v>
                </c:pt>
                <c:pt idx="9">
                  <c:v>40.200000000000003</c:v>
                </c:pt>
                <c:pt idx="10">
                  <c:v>40.1</c:v>
                </c:pt>
                <c:pt idx="11">
                  <c:v>39.200000000000003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8F-414B-B636-C15D0E8CAE14}"/>
            </c:ext>
          </c:extLst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38.6</c:v>
                </c:pt>
                <c:pt idx="1">
                  <c:v>36.700000000000003</c:v>
                </c:pt>
                <c:pt idx="2">
                  <c:v>37.4</c:v>
                </c:pt>
                <c:pt idx="3">
                  <c:v>36.6</c:v>
                </c:pt>
                <c:pt idx="4">
                  <c:v>37.4</c:v>
                </c:pt>
                <c:pt idx="5">
                  <c:v>40.700000000000003</c:v>
                </c:pt>
                <c:pt idx="6">
                  <c:v>37</c:v>
                </c:pt>
                <c:pt idx="7">
                  <c:v>35.700000000000003</c:v>
                </c:pt>
                <c:pt idx="8">
                  <c:v>34.6</c:v>
                </c:pt>
                <c:pt idx="9">
                  <c:v>35.299999999999997</c:v>
                </c:pt>
                <c:pt idx="10">
                  <c:v>36.700000000000003</c:v>
                </c:pt>
                <c:pt idx="11">
                  <c:v>36.1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8F-414B-B636-C15D0E8CAE14}"/>
            </c:ext>
          </c:extLst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36</c:v>
                </c:pt>
                <c:pt idx="1">
                  <c:v>35.9</c:v>
                </c:pt>
                <c:pt idx="2">
                  <c:v>35.4</c:v>
                </c:pt>
                <c:pt idx="3">
                  <c:v>35.6</c:v>
                </c:pt>
                <c:pt idx="4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8F-414B-B636-C15D0E8CAE14}"/>
            </c:ext>
          </c:extLst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8F-414B-B636-C15D0E8CA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8640"/>
        <c:axId val="237799032"/>
      </c:lineChart>
      <c:catAx>
        <c:axId val="237798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9032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86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General</c:formatCode>
                <c:ptCount val="12"/>
                <c:pt idx="0">
                  <c:v>44.7</c:v>
                </c:pt>
                <c:pt idx="1">
                  <c:v>44.2</c:v>
                </c:pt>
                <c:pt idx="2">
                  <c:v>47.2</c:v>
                </c:pt>
                <c:pt idx="3">
                  <c:v>51.4</c:v>
                </c:pt>
                <c:pt idx="4">
                  <c:v>48.7</c:v>
                </c:pt>
                <c:pt idx="5">
                  <c:v>47.7</c:v>
                </c:pt>
                <c:pt idx="6" formatCode="0.0_ ">
                  <c:v>51.2</c:v>
                </c:pt>
                <c:pt idx="7">
                  <c:v>44.5</c:v>
                </c:pt>
                <c:pt idx="8">
                  <c:v>45.6</c:v>
                </c:pt>
                <c:pt idx="9">
                  <c:v>51.2</c:v>
                </c:pt>
                <c:pt idx="10">
                  <c:v>45.8</c:v>
                </c:pt>
                <c:pt idx="11">
                  <c:v>48.1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F-4B83-B54F-F62CCD686883}"/>
            </c:ext>
          </c:extLst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0.0_ </c:formatCode>
                <c:ptCount val="12"/>
                <c:pt idx="0" formatCode="General">
                  <c:v>43.5</c:v>
                </c:pt>
                <c:pt idx="1">
                  <c:v>50</c:v>
                </c:pt>
                <c:pt idx="2" formatCode="General">
                  <c:v>53.2</c:v>
                </c:pt>
                <c:pt idx="3" formatCode="General">
                  <c:v>48.5</c:v>
                </c:pt>
                <c:pt idx="4" formatCode="General">
                  <c:v>42.9</c:v>
                </c:pt>
                <c:pt idx="5" formatCode="General">
                  <c:v>41.7</c:v>
                </c:pt>
                <c:pt idx="6">
                  <c:v>47.4</c:v>
                </c:pt>
                <c:pt idx="7" formatCode="General">
                  <c:v>45</c:v>
                </c:pt>
                <c:pt idx="8" formatCode="General">
                  <c:v>46.3</c:v>
                </c:pt>
                <c:pt idx="9" formatCode="General">
                  <c:v>49.6</c:v>
                </c:pt>
                <c:pt idx="10" formatCode="General">
                  <c:v>47.6</c:v>
                </c:pt>
                <c:pt idx="11" formatCode="General">
                  <c:v>53.7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0F-4B83-B54F-F62CCD686883}"/>
            </c:ext>
          </c:extLst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0.0_ </c:formatCode>
                <c:ptCount val="12"/>
                <c:pt idx="0" formatCode="General">
                  <c:v>44.8</c:v>
                </c:pt>
                <c:pt idx="1">
                  <c:v>51.5</c:v>
                </c:pt>
                <c:pt idx="2" formatCode="General">
                  <c:v>56.2</c:v>
                </c:pt>
                <c:pt idx="3" formatCode="General">
                  <c:v>57.8</c:v>
                </c:pt>
                <c:pt idx="4" formatCode="General">
                  <c:v>55.6</c:v>
                </c:pt>
                <c:pt idx="5" formatCode="General">
                  <c:v>62.4</c:v>
                </c:pt>
                <c:pt idx="6">
                  <c:v>53</c:v>
                </c:pt>
                <c:pt idx="7" formatCode="General">
                  <c:v>50.6</c:v>
                </c:pt>
                <c:pt idx="8" formatCode="General">
                  <c:v>48</c:v>
                </c:pt>
                <c:pt idx="9" formatCode="General">
                  <c:v>47.1</c:v>
                </c:pt>
                <c:pt idx="10" formatCode="General">
                  <c:v>47.3</c:v>
                </c:pt>
                <c:pt idx="11" formatCode="General">
                  <c:v>54.3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0F-4B83-B54F-F62CCD686883}"/>
            </c:ext>
          </c:extLst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0.0_ </c:formatCode>
                <c:ptCount val="12"/>
                <c:pt idx="0" formatCode="General">
                  <c:v>50.7</c:v>
                </c:pt>
                <c:pt idx="1">
                  <c:v>49.7</c:v>
                </c:pt>
                <c:pt idx="2" formatCode="General">
                  <c:v>58.3</c:v>
                </c:pt>
                <c:pt idx="3" formatCode="General">
                  <c:v>55.1</c:v>
                </c:pt>
                <c:pt idx="4" formatCode="General">
                  <c:v>47.9</c:v>
                </c:pt>
                <c:pt idx="5" formatCode="General">
                  <c:v>63.1</c:v>
                </c:pt>
                <c:pt idx="6">
                  <c:v>62.3</c:v>
                </c:pt>
                <c:pt idx="7" formatCode="General">
                  <c:v>54.5</c:v>
                </c:pt>
                <c:pt idx="8" formatCode="General">
                  <c:v>57.7</c:v>
                </c:pt>
                <c:pt idx="9" formatCode="General">
                  <c:v>59.4</c:v>
                </c:pt>
                <c:pt idx="10" formatCode="General">
                  <c:v>55.1</c:v>
                </c:pt>
                <c:pt idx="11" formatCode="General">
                  <c:v>50.9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0F-4B83-B54F-F62CCD686883}"/>
            </c:ext>
          </c:extLst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0.0_ </c:formatCode>
                <c:ptCount val="12"/>
                <c:pt idx="0" formatCode="General">
                  <c:v>47.5</c:v>
                </c:pt>
                <c:pt idx="1">
                  <c:v>49.6</c:v>
                </c:pt>
                <c:pt idx="2" formatCode="General">
                  <c:v>53.9</c:v>
                </c:pt>
                <c:pt idx="3" formatCode="General">
                  <c:v>60.2</c:v>
                </c:pt>
                <c:pt idx="4" formatCode="General">
                  <c:v>50.4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0F-4B83-B54F-F62CCD686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9816"/>
        <c:axId val="237800208"/>
      </c:lineChart>
      <c:catAx>
        <c:axId val="237799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80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800208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81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46.8</c:v>
                </c:pt>
                <c:pt idx="1">
                  <c:v>51.9</c:v>
                </c:pt>
                <c:pt idx="2">
                  <c:v>48.4</c:v>
                </c:pt>
                <c:pt idx="3">
                  <c:v>60.2</c:v>
                </c:pt>
                <c:pt idx="4">
                  <c:v>52.3</c:v>
                </c:pt>
                <c:pt idx="5">
                  <c:v>59.3</c:v>
                </c:pt>
                <c:pt idx="6">
                  <c:v>66.7</c:v>
                </c:pt>
                <c:pt idx="7">
                  <c:v>43.7</c:v>
                </c:pt>
                <c:pt idx="8">
                  <c:v>73.5</c:v>
                </c:pt>
                <c:pt idx="9">
                  <c:v>62.6</c:v>
                </c:pt>
                <c:pt idx="10">
                  <c:v>59.5</c:v>
                </c:pt>
                <c:pt idx="11">
                  <c:v>53.9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18-4173-800C-A89E805645B0}"/>
            </c:ext>
          </c:extLst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47.8</c:v>
                </c:pt>
                <c:pt idx="1">
                  <c:v>44.8</c:v>
                </c:pt>
                <c:pt idx="2">
                  <c:v>52.1</c:v>
                </c:pt>
                <c:pt idx="3">
                  <c:v>55.6</c:v>
                </c:pt>
                <c:pt idx="4">
                  <c:v>47.6</c:v>
                </c:pt>
                <c:pt idx="5">
                  <c:v>72.400000000000006</c:v>
                </c:pt>
                <c:pt idx="6">
                  <c:v>64.7</c:v>
                </c:pt>
                <c:pt idx="7">
                  <c:v>42.3</c:v>
                </c:pt>
                <c:pt idx="8">
                  <c:v>49.9</c:v>
                </c:pt>
                <c:pt idx="9">
                  <c:v>47.9</c:v>
                </c:pt>
                <c:pt idx="10">
                  <c:v>46.1</c:v>
                </c:pt>
                <c:pt idx="11">
                  <c:v>44.3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18-4173-800C-A89E805645B0}"/>
            </c:ext>
          </c:extLst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44.4</c:v>
                </c:pt>
                <c:pt idx="1">
                  <c:v>43.2</c:v>
                </c:pt>
                <c:pt idx="2">
                  <c:v>58.3</c:v>
                </c:pt>
                <c:pt idx="3">
                  <c:v>82.3</c:v>
                </c:pt>
                <c:pt idx="4">
                  <c:v>75.599999999999994</c:v>
                </c:pt>
                <c:pt idx="5">
                  <c:v>80.5</c:v>
                </c:pt>
                <c:pt idx="6">
                  <c:v>62.3</c:v>
                </c:pt>
                <c:pt idx="7">
                  <c:v>50.4</c:v>
                </c:pt>
                <c:pt idx="8">
                  <c:v>48.5</c:v>
                </c:pt>
                <c:pt idx="9">
                  <c:v>53.2</c:v>
                </c:pt>
                <c:pt idx="10">
                  <c:v>47.2</c:v>
                </c:pt>
                <c:pt idx="11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18-4173-800C-A89E805645B0}"/>
            </c:ext>
          </c:extLst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55.9</c:v>
                </c:pt>
                <c:pt idx="1">
                  <c:v>45.3</c:v>
                </c:pt>
                <c:pt idx="2">
                  <c:v>66.8</c:v>
                </c:pt>
                <c:pt idx="3">
                  <c:v>60.7</c:v>
                </c:pt>
                <c:pt idx="4">
                  <c:v>50.5</c:v>
                </c:pt>
                <c:pt idx="5">
                  <c:v>71.599999999999994</c:v>
                </c:pt>
                <c:pt idx="6">
                  <c:v>77</c:v>
                </c:pt>
                <c:pt idx="7">
                  <c:v>59.3</c:v>
                </c:pt>
                <c:pt idx="8">
                  <c:v>70.2</c:v>
                </c:pt>
                <c:pt idx="9">
                  <c:v>61.2</c:v>
                </c:pt>
                <c:pt idx="10">
                  <c:v>59</c:v>
                </c:pt>
                <c:pt idx="11">
                  <c:v>56.5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18-4173-800C-A89E805645B0}"/>
            </c:ext>
          </c:extLst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51.7</c:v>
                </c:pt>
                <c:pt idx="1">
                  <c:v>54.7</c:v>
                </c:pt>
                <c:pt idx="2">
                  <c:v>64.900000000000006</c:v>
                </c:pt>
                <c:pt idx="3">
                  <c:v>78.400000000000006</c:v>
                </c:pt>
                <c:pt idx="4">
                  <c:v>75.5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18-4173-800C-A89E80564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5720"/>
        <c:axId val="235996112"/>
      </c:lineChart>
      <c:catAx>
        <c:axId val="235995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6112"/>
        <c:scaling>
          <c:orientation val="minMax"/>
          <c:max val="9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57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54.8</c:v>
                </c:pt>
                <c:pt idx="1">
                  <c:v>59.3</c:v>
                </c:pt>
                <c:pt idx="2">
                  <c:v>58.7</c:v>
                </c:pt>
                <c:pt idx="3">
                  <c:v>64.3</c:v>
                </c:pt>
                <c:pt idx="4">
                  <c:v>57.2</c:v>
                </c:pt>
                <c:pt idx="5">
                  <c:v>59.5</c:v>
                </c:pt>
                <c:pt idx="6">
                  <c:v>57.8</c:v>
                </c:pt>
                <c:pt idx="7">
                  <c:v>57.5</c:v>
                </c:pt>
                <c:pt idx="8">
                  <c:v>57.6</c:v>
                </c:pt>
                <c:pt idx="9">
                  <c:v>61</c:v>
                </c:pt>
                <c:pt idx="10">
                  <c:v>58.2</c:v>
                </c:pt>
                <c:pt idx="11">
                  <c:v>62.9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4F-4721-859F-13C6BCA091C9}"/>
            </c:ext>
          </c:extLst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65.900000000000006</c:v>
                </c:pt>
                <c:pt idx="1">
                  <c:v>65.900000000000006</c:v>
                </c:pt>
                <c:pt idx="2">
                  <c:v>60.8</c:v>
                </c:pt>
                <c:pt idx="3">
                  <c:v>61</c:v>
                </c:pt>
                <c:pt idx="4">
                  <c:v>64.599999999999994</c:v>
                </c:pt>
                <c:pt idx="5">
                  <c:v>55.6</c:v>
                </c:pt>
                <c:pt idx="6">
                  <c:v>43</c:v>
                </c:pt>
                <c:pt idx="7">
                  <c:v>47.8</c:v>
                </c:pt>
                <c:pt idx="8">
                  <c:v>53.1</c:v>
                </c:pt>
                <c:pt idx="9">
                  <c:v>53.4</c:v>
                </c:pt>
                <c:pt idx="10">
                  <c:v>34</c:v>
                </c:pt>
                <c:pt idx="11">
                  <c:v>32.1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4F-4721-859F-13C6BCA091C9}"/>
            </c:ext>
          </c:extLst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32.1</c:v>
                </c:pt>
                <c:pt idx="1">
                  <c:v>30.1</c:v>
                </c:pt>
                <c:pt idx="2">
                  <c:v>28.9</c:v>
                </c:pt>
                <c:pt idx="3">
                  <c:v>38</c:v>
                </c:pt>
                <c:pt idx="4">
                  <c:v>43.4</c:v>
                </c:pt>
                <c:pt idx="5">
                  <c:v>45.9</c:v>
                </c:pt>
                <c:pt idx="6">
                  <c:v>40.200000000000003</c:v>
                </c:pt>
                <c:pt idx="7">
                  <c:v>40.5</c:v>
                </c:pt>
                <c:pt idx="8">
                  <c:v>41.7</c:v>
                </c:pt>
                <c:pt idx="9">
                  <c:v>40.799999999999997</c:v>
                </c:pt>
                <c:pt idx="10">
                  <c:v>40.1</c:v>
                </c:pt>
                <c:pt idx="11">
                  <c:v>39.6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4F-4721-859F-13C6BCA091C9}"/>
            </c:ext>
          </c:extLst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41</c:v>
                </c:pt>
                <c:pt idx="2">
                  <c:v>39.5</c:v>
                </c:pt>
                <c:pt idx="3">
                  <c:v>39.4</c:v>
                </c:pt>
                <c:pt idx="4">
                  <c:v>37.9</c:v>
                </c:pt>
                <c:pt idx="5">
                  <c:v>41.3</c:v>
                </c:pt>
                <c:pt idx="6">
                  <c:v>37.5</c:v>
                </c:pt>
                <c:pt idx="7">
                  <c:v>38.6</c:v>
                </c:pt>
                <c:pt idx="8">
                  <c:v>37.9</c:v>
                </c:pt>
                <c:pt idx="9">
                  <c:v>39.700000000000003</c:v>
                </c:pt>
                <c:pt idx="10">
                  <c:v>43.1</c:v>
                </c:pt>
                <c:pt idx="11">
                  <c:v>40.299999999999997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4F-4721-859F-13C6BCA091C9}"/>
            </c:ext>
          </c:extLst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43.2</c:v>
                </c:pt>
                <c:pt idx="1">
                  <c:v>43.6</c:v>
                </c:pt>
                <c:pt idx="2">
                  <c:v>42.1</c:v>
                </c:pt>
                <c:pt idx="3">
                  <c:v>42.7</c:v>
                </c:pt>
                <c:pt idx="4">
                  <c:v>44.7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4F-4721-859F-13C6BCA09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6896"/>
        <c:axId val="235997288"/>
      </c:lineChart>
      <c:catAx>
        <c:axId val="235996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7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7288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896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85.7</c:v>
                </c:pt>
                <c:pt idx="1">
                  <c:v>87</c:v>
                </c:pt>
                <c:pt idx="2">
                  <c:v>82.4</c:v>
                </c:pt>
                <c:pt idx="3">
                  <c:v>93.3</c:v>
                </c:pt>
                <c:pt idx="4">
                  <c:v>92</c:v>
                </c:pt>
                <c:pt idx="5">
                  <c:v>99.6</c:v>
                </c:pt>
                <c:pt idx="6">
                  <c:v>115.3</c:v>
                </c:pt>
                <c:pt idx="7">
                  <c:v>76.099999999999994</c:v>
                </c:pt>
                <c:pt idx="8">
                  <c:v>127.5</c:v>
                </c:pt>
                <c:pt idx="9">
                  <c:v>102.6</c:v>
                </c:pt>
                <c:pt idx="10">
                  <c:v>102.2</c:v>
                </c:pt>
                <c:pt idx="11">
                  <c:v>85.1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A8-4E65-BCF3-C29EC31D3FCE}"/>
            </c:ext>
          </c:extLst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71.8</c:v>
                </c:pt>
                <c:pt idx="1">
                  <c:v>67.900000000000006</c:v>
                </c:pt>
                <c:pt idx="2">
                  <c:v>86.3</c:v>
                </c:pt>
                <c:pt idx="3">
                  <c:v>91.1</c:v>
                </c:pt>
                <c:pt idx="4">
                  <c:v>72.900000000000006</c:v>
                </c:pt>
                <c:pt idx="5">
                  <c:v>127.8</c:v>
                </c:pt>
                <c:pt idx="6">
                  <c:v>144</c:v>
                </c:pt>
                <c:pt idx="7">
                  <c:v>88.1</c:v>
                </c:pt>
                <c:pt idx="8">
                  <c:v>93.5</c:v>
                </c:pt>
                <c:pt idx="9">
                  <c:v>89.7</c:v>
                </c:pt>
                <c:pt idx="10">
                  <c:v>127.8</c:v>
                </c:pt>
                <c:pt idx="11">
                  <c:v>136.69999999999999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A8-4E65-BCF3-C29EC31D3FCE}"/>
            </c:ext>
          </c:extLst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138.19999999999999</c:v>
                </c:pt>
                <c:pt idx="1">
                  <c:v>142.4</c:v>
                </c:pt>
                <c:pt idx="2">
                  <c:v>199.9</c:v>
                </c:pt>
                <c:pt idx="3">
                  <c:v>232.5</c:v>
                </c:pt>
                <c:pt idx="4">
                  <c:v>179</c:v>
                </c:pt>
                <c:pt idx="5">
                  <c:v>177.6</c:v>
                </c:pt>
                <c:pt idx="6">
                  <c:v>151.19999999999999</c:v>
                </c:pt>
                <c:pt idx="7">
                  <c:v>124.5</c:v>
                </c:pt>
                <c:pt idx="8">
                  <c:v>116.7</c:v>
                </c:pt>
                <c:pt idx="9">
                  <c:v>129.9</c:v>
                </c:pt>
                <c:pt idx="10">
                  <c:v>117.4</c:v>
                </c:pt>
                <c:pt idx="11">
                  <c:v>123.6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A8-4E65-BCF3-C29EC31D3FCE}"/>
            </c:ext>
          </c:extLst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137.30000000000001</c:v>
                </c:pt>
                <c:pt idx="1">
                  <c:v>110.5</c:v>
                </c:pt>
                <c:pt idx="2">
                  <c:v>167.7</c:v>
                </c:pt>
                <c:pt idx="3">
                  <c:v>153.9</c:v>
                </c:pt>
                <c:pt idx="4">
                  <c:v>132.6</c:v>
                </c:pt>
                <c:pt idx="5">
                  <c:v>176.4</c:v>
                </c:pt>
                <c:pt idx="6">
                  <c:v>200.3</c:v>
                </c:pt>
                <c:pt idx="7">
                  <c:v>154.69999999999999</c:v>
                </c:pt>
                <c:pt idx="8">
                  <c:v>184.4</c:v>
                </c:pt>
                <c:pt idx="9">
                  <c:v>155.5</c:v>
                </c:pt>
                <c:pt idx="10">
                  <c:v>138.4</c:v>
                </c:pt>
                <c:pt idx="11">
                  <c:v>138.80000000000001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A8-4E65-BCF3-C29EC31D3FCE}"/>
            </c:ext>
          </c:extLst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120.5</c:v>
                </c:pt>
                <c:pt idx="1">
                  <c:v>125.7</c:v>
                </c:pt>
                <c:pt idx="2">
                  <c:v>153</c:v>
                </c:pt>
                <c:pt idx="3">
                  <c:v>184.3</c:v>
                </c:pt>
                <c:pt idx="4">
                  <c:v>170.6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A8-4E65-BCF3-C29EC31D3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2920"/>
        <c:axId val="237703312"/>
      </c:lineChart>
      <c:catAx>
        <c:axId val="237702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3312"/>
        <c:scaling>
          <c:orientation val="minMax"/>
          <c:max val="28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2920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'16・駿遠推移'!$B$25:$M$25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100.8</c:v>
                </c:pt>
                <c:pt idx="2">
                  <c:v>119.9</c:v>
                </c:pt>
                <c:pt idx="3">
                  <c:v>122</c:v>
                </c:pt>
                <c:pt idx="4">
                  <c:v>123.5</c:v>
                </c:pt>
                <c:pt idx="5">
                  <c:v>126.2</c:v>
                </c:pt>
                <c:pt idx="6">
                  <c:v>126.9</c:v>
                </c:pt>
                <c:pt idx="7">
                  <c:v>97.5</c:v>
                </c:pt>
                <c:pt idx="8">
                  <c:v>114.1</c:v>
                </c:pt>
                <c:pt idx="9">
                  <c:v>104.1</c:v>
                </c:pt>
                <c:pt idx="10">
                  <c:v>95.1</c:v>
                </c:pt>
                <c:pt idx="1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7-4C82-8232-06BA15C27467}"/>
            </c:ext>
          </c:extLst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'16・駿遠推移'!$B$26:$M$26</c:f>
              <c:numCache>
                <c:formatCode>#,##0.0;[Red]\-#,##0.0</c:formatCode>
                <c:ptCount val="12"/>
                <c:pt idx="0">
                  <c:v>84.4</c:v>
                </c:pt>
                <c:pt idx="1">
                  <c:v>90.2</c:v>
                </c:pt>
                <c:pt idx="2">
                  <c:v>113.2</c:v>
                </c:pt>
                <c:pt idx="3">
                  <c:v>112.9</c:v>
                </c:pt>
                <c:pt idx="4">
                  <c:v>92.8</c:v>
                </c:pt>
                <c:pt idx="5">
                  <c:v>100.2</c:v>
                </c:pt>
                <c:pt idx="6">
                  <c:v>103</c:v>
                </c:pt>
                <c:pt idx="7">
                  <c:v>90.2</c:v>
                </c:pt>
                <c:pt idx="8">
                  <c:v>95.8</c:v>
                </c:pt>
                <c:pt idx="9">
                  <c:v>131.9</c:v>
                </c:pt>
                <c:pt idx="10">
                  <c:v>84.5</c:v>
                </c:pt>
                <c:pt idx="11">
                  <c:v>78.599999999999994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7-4C82-8232-06BA15C27467}"/>
            </c:ext>
          </c:extLst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'16・駿遠推移'!$B$27:$M$27</c:f>
              <c:numCache>
                <c:formatCode>#,##0.0;[Red]\-#,##0.0</c:formatCode>
                <c:ptCount val="12"/>
                <c:pt idx="0">
                  <c:v>75.7</c:v>
                </c:pt>
                <c:pt idx="1">
                  <c:v>92.3</c:v>
                </c:pt>
                <c:pt idx="2">
                  <c:v>105</c:v>
                </c:pt>
                <c:pt idx="3">
                  <c:v>103.6</c:v>
                </c:pt>
                <c:pt idx="4">
                  <c:v>94.9</c:v>
                </c:pt>
                <c:pt idx="5">
                  <c:v>106.3</c:v>
                </c:pt>
                <c:pt idx="6">
                  <c:v>100.1</c:v>
                </c:pt>
                <c:pt idx="7">
                  <c:v>100.9</c:v>
                </c:pt>
                <c:pt idx="8">
                  <c:v>91.8</c:v>
                </c:pt>
                <c:pt idx="9">
                  <c:v>87.4</c:v>
                </c:pt>
                <c:pt idx="10">
                  <c:v>90</c:v>
                </c:pt>
                <c:pt idx="11">
                  <c:v>78.099999999999994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7-4C82-8232-06BA15C27467}"/>
            </c:ext>
          </c:extLst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'16・駿遠推移'!$B$28:$M$28</c:f>
              <c:numCache>
                <c:formatCode>#,##0.0;[Red]\-#,##0.0</c:formatCode>
                <c:ptCount val="12"/>
                <c:pt idx="0">
                  <c:v>68.900000000000006</c:v>
                </c:pt>
                <c:pt idx="1">
                  <c:v>75.7</c:v>
                </c:pt>
                <c:pt idx="2">
                  <c:v>96.3</c:v>
                </c:pt>
                <c:pt idx="3">
                  <c:v>98.9</c:v>
                </c:pt>
                <c:pt idx="4">
                  <c:v>89.3</c:v>
                </c:pt>
                <c:pt idx="5">
                  <c:v>96</c:v>
                </c:pt>
                <c:pt idx="6">
                  <c:v>90.2</c:v>
                </c:pt>
                <c:pt idx="7">
                  <c:v>87.2</c:v>
                </c:pt>
                <c:pt idx="8">
                  <c:v>85.7</c:v>
                </c:pt>
                <c:pt idx="9">
                  <c:v>93.5</c:v>
                </c:pt>
                <c:pt idx="10">
                  <c:v>82.1</c:v>
                </c:pt>
                <c:pt idx="11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87-4C82-8232-06BA15C27467}"/>
            </c:ext>
          </c:extLst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'16・駿遠推移'!$B$29:$M$29</c:f>
              <c:numCache>
                <c:formatCode>#,##0.0;[Red]\-#,##0.0</c:formatCode>
                <c:ptCount val="12"/>
                <c:pt idx="0">
                  <c:v>72.7</c:v>
                </c:pt>
                <c:pt idx="1">
                  <c:v>83.2</c:v>
                </c:pt>
                <c:pt idx="2">
                  <c:v>89.9</c:v>
                </c:pt>
                <c:pt idx="3">
                  <c:v>103.8</c:v>
                </c:pt>
                <c:pt idx="4">
                  <c:v>94.4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87-4C82-8232-06BA15C27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3704"/>
        <c:axId val="237704488"/>
      </c:lineChart>
      <c:catAx>
        <c:axId val="237703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4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4488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704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'16・駿遠推移'!$B$54:$M$54</c:f>
              <c:numCache>
                <c:formatCode>#,##0.0;[Red]\-#,##0.0</c:formatCode>
                <c:ptCount val="12"/>
                <c:pt idx="0">
                  <c:v>114.1</c:v>
                </c:pt>
                <c:pt idx="1">
                  <c:v>119.1</c:v>
                </c:pt>
                <c:pt idx="2">
                  <c:v>126.2</c:v>
                </c:pt>
                <c:pt idx="3">
                  <c:v>117.7</c:v>
                </c:pt>
                <c:pt idx="4">
                  <c:v>126</c:v>
                </c:pt>
                <c:pt idx="5">
                  <c:v>138.9</c:v>
                </c:pt>
                <c:pt idx="6">
                  <c:v>146.19999999999999</c:v>
                </c:pt>
                <c:pt idx="7">
                  <c:v>134.4</c:v>
                </c:pt>
                <c:pt idx="8">
                  <c:v>134.19999999999999</c:v>
                </c:pt>
                <c:pt idx="9">
                  <c:v>122.9</c:v>
                </c:pt>
                <c:pt idx="10">
                  <c:v>124.3</c:v>
                </c:pt>
                <c:pt idx="11">
                  <c:v>122.1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20-433B-A550-248DC39CC019}"/>
            </c:ext>
          </c:extLst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'16・駿遠推移'!$B$55:$M$55</c:f>
              <c:numCache>
                <c:formatCode>#,##0.0;[Red]\-#,##0.0</c:formatCode>
                <c:ptCount val="12"/>
                <c:pt idx="0">
                  <c:v>119.6</c:v>
                </c:pt>
                <c:pt idx="1">
                  <c:v>116.2</c:v>
                </c:pt>
                <c:pt idx="2">
                  <c:v>120.4</c:v>
                </c:pt>
                <c:pt idx="3">
                  <c:v>120.3</c:v>
                </c:pt>
                <c:pt idx="4">
                  <c:v>123.1</c:v>
                </c:pt>
                <c:pt idx="5">
                  <c:v>116.5</c:v>
                </c:pt>
                <c:pt idx="6">
                  <c:v>114.8</c:v>
                </c:pt>
                <c:pt idx="7">
                  <c:v>111.8</c:v>
                </c:pt>
                <c:pt idx="8">
                  <c:v>114</c:v>
                </c:pt>
                <c:pt idx="9">
                  <c:v>141.30000000000001</c:v>
                </c:pt>
                <c:pt idx="10">
                  <c:v>114</c:v>
                </c:pt>
                <c:pt idx="11">
                  <c:v>101.3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20-433B-A550-248DC39CC019}"/>
            </c:ext>
          </c:extLst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'16・駿遠推移'!$B$56:$M$56</c:f>
              <c:numCache>
                <c:formatCode>#,##0.0;[Red]\-#,##0.0</c:formatCode>
                <c:ptCount val="12"/>
                <c:pt idx="0">
                  <c:v>99.7</c:v>
                </c:pt>
                <c:pt idx="1">
                  <c:v>109.5</c:v>
                </c:pt>
                <c:pt idx="2">
                  <c:v>111.4</c:v>
                </c:pt>
                <c:pt idx="3">
                  <c:v>102.9</c:v>
                </c:pt>
                <c:pt idx="4">
                  <c:v>113.3</c:v>
                </c:pt>
                <c:pt idx="5">
                  <c:v>123.3</c:v>
                </c:pt>
                <c:pt idx="6">
                  <c:v>120.8</c:v>
                </c:pt>
                <c:pt idx="7">
                  <c:v>138.19999999999999</c:v>
                </c:pt>
                <c:pt idx="8">
                  <c:v>132.1</c:v>
                </c:pt>
                <c:pt idx="9">
                  <c:v>128.30000000000001</c:v>
                </c:pt>
                <c:pt idx="10">
                  <c:v>125.1</c:v>
                </c:pt>
                <c:pt idx="11">
                  <c:v>109.6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20-433B-A550-248DC39CC019}"/>
            </c:ext>
          </c:extLst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'16・駿遠推移'!$B$57:$M$57</c:f>
              <c:numCache>
                <c:formatCode>#,##0.0;[Red]\-#,##0.0</c:formatCode>
                <c:ptCount val="12"/>
                <c:pt idx="0">
                  <c:v>110.3</c:v>
                </c:pt>
                <c:pt idx="1">
                  <c:v>109</c:v>
                </c:pt>
                <c:pt idx="2">
                  <c:v>108.2</c:v>
                </c:pt>
                <c:pt idx="3">
                  <c:v>113.1</c:v>
                </c:pt>
                <c:pt idx="4">
                  <c:v>122.4</c:v>
                </c:pt>
                <c:pt idx="5">
                  <c:v>116.8</c:v>
                </c:pt>
                <c:pt idx="6">
                  <c:v>108.9</c:v>
                </c:pt>
                <c:pt idx="7">
                  <c:v>107</c:v>
                </c:pt>
                <c:pt idx="8">
                  <c:v>101.1</c:v>
                </c:pt>
                <c:pt idx="9">
                  <c:v>109.4</c:v>
                </c:pt>
                <c:pt idx="10">
                  <c:v>99.1</c:v>
                </c:pt>
                <c:pt idx="11">
                  <c:v>97.9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20-433B-A550-248DC39CC019}"/>
            </c:ext>
          </c:extLst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'16・駿遠推移'!$B$58:$M$58</c:f>
              <c:numCache>
                <c:formatCode>#,##0.0;[Red]\-#,##0.0</c:formatCode>
                <c:ptCount val="12"/>
                <c:pt idx="0">
                  <c:v>97.3</c:v>
                </c:pt>
                <c:pt idx="1">
                  <c:v>99.8</c:v>
                </c:pt>
                <c:pt idx="2">
                  <c:v>97.4</c:v>
                </c:pt>
                <c:pt idx="3">
                  <c:v>100.8</c:v>
                </c:pt>
                <c:pt idx="4">
                  <c:v>107.3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20-433B-A550-248DC39CC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5272"/>
        <c:axId val="237705664"/>
      </c:lineChart>
      <c:catAx>
        <c:axId val="237705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5664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272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'16・駿遠推移'!$B$84:$M$84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  <c:pt idx="3">
                  <c:v>103.5</c:v>
                </c:pt>
                <c:pt idx="4">
                  <c:v>98</c:v>
                </c:pt>
                <c:pt idx="5">
                  <c:v>90.4</c:v>
                </c:pt>
                <c:pt idx="6">
                  <c:v>86.4</c:v>
                </c:pt>
                <c:pt idx="7">
                  <c:v>73.7</c:v>
                </c:pt>
                <c:pt idx="8">
                  <c:v>85</c:v>
                </c:pt>
                <c:pt idx="9">
                  <c:v>85.4</c:v>
                </c:pt>
                <c:pt idx="10">
                  <c:v>76.400000000000006</c:v>
                </c:pt>
                <c:pt idx="11">
                  <c:v>90.2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1A-4F76-A4A3-4B459310F599}"/>
            </c:ext>
          </c:extLst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'16・駿遠推移'!$B$85:$M$85</c:f>
              <c:numCache>
                <c:formatCode>0.0_ </c:formatCode>
                <c:ptCount val="12"/>
                <c:pt idx="0">
                  <c:v>70.900000000000006</c:v>
                </c:pt>
                <c:pt idx="1">
                  <c:v>78</c:v>
                </c:pt>
                <c:pt idx="2">
                  <c:v>93.9</c:v>
                </c:pt>
                <c:pt idx="3">
                  <c:v>93.9</c:v>
                </c:pt>
                <c:pt idx="4">
                  <c:v>75.099999999999994</c:v>
                </c:pt>
                <c:pt idx="5">
                  <c:v>86.4</c:v>
                </c:pt>
                <c:pt idx="6">
                  <c:v>89.8</c:v>
                </c:pt>
                <c:pt idx="7">
                  <c:v>81</c:v>
                </c:pt>
                <c:pt idx="8">
                  <c:v>83.9</c:v>
                </c:pt>
                <c:pt idx="9">
                  <c:v>92.6</c:v>
                </c:pt>
                <c:pt idx="10">
                  <c:v>76.900000000000006</c:v>
                </c:pt>
                <c:pt idx="11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1A-4F76-A4A3-4B459310F599}"/>
            </c:ext>
          </c:extLst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'16・駿遠推移'!$B$86:$M$86</c:f>
              <c:numCache>
                <c:formatCode>0.0_ </c:formatCode>
                <c:ptCount val="12"/>
                <c:pt idx="0">
                  <c:v>76.099999999999994</c:v>
                </c:pt>
                <c:pt idx="1">
                  <c:v>83.6</c:v>
                </c:pt>
                <c:pt idx="2">
                  <c:v>94.2</c:v>
                </c:pt>
                <c:pt idx="3">
                  <c:v>100.7</c:v>
                </c:pt>
                <c:pt idx="4">
                  <c:v>83</c:v>
                </c:pt>
                <c:pt idx="5">
                  <c:v>85.6</c:v>
                </c:pt>
                <c:pt idx="6">
                  <c:v>83.1</c:v>
                </c:pt>
                <c:pt idx="7">
                  <c:v>71.099999999999994</c:v>
                </c:pt>
                <c:pt idx="8">
                  <c:v>70.099999999999994</c:v>
                </c:pt>
                <c:pt idx="9">
                  <c:v>68.599999999999994</c:v>
                </c:pt>
                <c:pt idx="10">
                  <c:v>72.099999999999994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1A-4F76-A4A3-4B459310F599}"/>
            </c:ext>
          </c:extLst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'16・駿遠推移'!$B$87:$M$87</c:f>
              <c:numCache>
                <c:formatCode>0.0_ </c:formatCode>
                <c:ptCount val="12"/>
                <c:pt idx="0">
                  <c:v>62.3</c:v>
                </c:pt>
                <c:pt idx="1">
                  <c:v>69.599999999999994</c:v>
                </c:pt>
                <c:pt idx="2">
                  <c:v>89</c:v>
                </c:pt>
                <c:pt idx="3">
                  <c:v>87.2</c:v>
                </c:pt>
                <c:pt idx="4">
                  <c:v>71.900000000000006</c:v>
                </c:pt>
                <c:pt idx="5">
                  <c:v>82.6</c:v>
                </c:pt>
                <c:pt idx="6">
                  <c:v>83.4</c:v>
                </c:pt>
                <c:pt idx="7">
                  <c:v>81.599999999999994</c:v>
                </c:pt>
                <c:pt idx="8">
                  <c:v>85.1</c:v>
                </c:pt>
                <c:pt idx="9">
                  <c:v>84.9</c:v>
                </c:pt>
                <c:pt idx="10">
                  <c:v>83.6</c:v>
                </c:pt>
                <c:pt idx="11">
                  <c:v>88.9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1A-4F76-A4A3-4B459310F599}"/>
            </c:ext>
          </c:extLst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'16・駿遠推移'!$B$88:$M$88</c:f>
              <c:numCache>
                <c:formatCode>0.0_ </c:formatCode>
                <c:ptCount val="12"/>
                <c:pt idx="0">
                  <c:v>74.8</c:v>
                </c:pt>
                <c:pt idx="1">
                  <c:v>83.1</c:v>
                </c:pt>
                <c:pt idx="2">
                  <c:v>92.4</c:v>
                </c:pt>
                <c:pt idx="3">
                  <c:v>103</c:v>
                </c:pt>
                <c:pt idx="4">
                  <c:v>87.6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1A-4F76-A4A3-4B459310F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944512"/>
        <c:axId val="238944904"/>
      </c:lineChart>
      <c:catAx>
        <c:axId val="238944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944904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51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74.599999999999994</c:v>
                </c:pt>
                <c:pt idx="1">
                  <c:v>75.400000000000006</c:v>
                </c:pt>
                <c:pt idx="2" formatCode="0.0_ ">
                  <c:v>81.099999999999994</c:v>
                </c:pt>
                <c:pt idx="3">
                  <c:v>81.599999999999994</c:v>
                </c:pt>
                <c:pt idx="4">
                  <c:v>80.7</c:v>
                </c:pt>
                <c:pt idx="5">
                  <c:v>79.400000000000006</c:v>
                </c:pt>
                <c:pt idx="6" formatCode="0.0_ ">
                  <c:v>87.2</c:v>
                </c:pt>
                <c:pt idx="7">
                  <c:v>72.599999999999994</c:v>
                </c:pt>
                <c:pt idx="8">
                  <c:v>79</c:v>
                </c:pt>
                <c:pt idx="9">
                  <c:v>82.8</c:v>
                </c:pt>
                <c:pt idx="10">
                  <c:v>76.400000000000006</c:v>
                </c:pt>
                <c:pt idx="11" formatCode="0.0_ ">
                  <c:v>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DC-4A9F-BDA3-AA440C92F393}"/>
            </c:ext>
          </c:extLst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69</c:v>
                </c:pt>
                <c:pt idx="1">
                  <c:v>77.5</c:v>
                </c:pt>
                <c:pt idx="2" formatCode="0.0_ ">
                  <c:v>84.3</c:v>
                </c:pt>
                <c:pt idx="3">
                  <c:v>83</c:v>
                </c:pt>
                <c:pt idx="4">
                  <c:v>72.7</c:v>
                </c:pt>
                <c:pt idx="5">
                  <c:v>75.400000000000006</c:v>
                </c:pt>
                <c:pt idx="6" formatCode="0.0_ ">
                  <c:v>78.3</c:v>
                </c:pt>
                <c:pt idx="7">
                  <c:v>69.5</c:v>
                </c:pt>
                <c:pt idx="8">
                  <c:v>75.900000000000006</c:v>
                </c:pt>
                <c:pt idx="9">
                  <c:v>79.900000000000006</c:v>
                </c:pt>
                <c:pt idx="10">
                  <c:v>67.3</c:v>
                </c:pt>
                <c:pt idx="11" formatCode="0.0_ 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DC-4A9F-BDA3-AA440C92F393}"/>
            </c:ext>
          </c:extLst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62</c:v>
                </c:pt>
                <c:pt idx="1">
                  <c:v>71.900000000000006</c:v>
                </c:pt>
                <c:pt idx="2" formatCode="0.0_ ">
                  <c:v>82.3</c:v>
                </c:pt>
                <c:pt idx="3">
                  <c:v>86.9</c:v>
                </c:pt>
                <c:pt idx="4">
                  <c:v>79.5</c:v>
                </c:pt>
                <c:pt idx="5">
                  <c:v>84.7</c:v>
                </c:pt>
                <c:pt idx="6" formatCode="0.0_ ">
                  <c:v>77.8</c:v>
                </c:pt>
                <c:pt idx="7">
                  <c:v>103.2</c:v>
                </c:pt>
                <c:pt idx="8">
                  <c:v>105.2</c:v>
                </c:pt>
                <c:pt idx="9">
                  <c:v>95.4</c:v>
                </c:pt>
                <c:pt idx="10">
                  <c:v>100.3</c:v>
                </c:pt>
                <c:pt idx="11" formatCode="0.0_ ">
                  <c:v>106.6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DC-4A9F-BDA3-AA440C92F393}"/>
            </c:ext>
          </c:extLst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93.3</c:v>
                </c:pt>
                <c:pt idx="1">
                  <c:v>91.3</c:v>
                </c:pt>
                <c:pt idx="2" formatCode="0.0_ ">
                  <c:v>106.6</c:v>
                </c:pt>
                <c:pt idx="3">
                  <c:v>106.6</c:v>
                </c:pt>
                <c:pt idx="4">
                  <c:v>101.9</c:v>
                </c:pt>
                <c:pt idx="5">
                  <c:v>113</c:v>
                </c:pt>
                <c:pt idx="6" formatCode="0.0_ ">
                  <c:v>110.5</c:v>
                </c:pt>
                <c:pt idx="7">
                  <c:v>100.3</c:v>
                </c:pt>
                <c:pt idx="8">
                  <c:v>104.2</c:v>
                </c:pt>
                <c:pt idx="9">
                  <c:v>103.1</c:v>
                </c:pt>
                <c:pt idx="10">
                  <c:v>103.7</c:v>
                </c:pt>
                <c:pt idx="11" formatCode="0.0_ ">
                  <c:v>103.6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DC-4A9F-BDA3-AA440C92F393}"/>
            </c:ext>
          </c:extLst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2.6249999999999999E-2"/>
                  <c:y val="-2.7993507390523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43-4CEB-A03B-9C522F545D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91.6</c:v>
                </c:pt>
                <c:pt idx="1">
                  <c:v>96.2</c:v>
                </c:pt>
                <c:pt idx="2" formatCode="0.0_ ">
                  <c:v>103.6</c:v>
                </c:pt>
                <c:pt idx="3">
                  <c:v>104.5</c:v>
                </c:pt>
                <c:pt idx="4">
                  <c:v>106.1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DC-4A9F-BDA3-AA440C92F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478000"/>
        <c:axId val="183478384"/>
      </c:lineChart>
      <c:catAx>
        <c:axId val="18347800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478384"/>
        <c:crosses val="autoZero"/>
        <c:auto val="1"/>
        <c:lblAlgn val="ctr"/>
        <c:lblOffset val="100"/>
        <c:tickLblSkip val="1"/>
        <c:noMultiLvlLbl val="0"/>
      </c:catAx>
      <c:valAx>
        <c:axId val="183478384"/>
        <c:scaling>
          <c:orientation val="minMax"/>
          <c:max val="12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183478000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63276836158192"/>
          <c:y val="1.020408163265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20</c:v>
                </c:pt>
                <c:pt idx="1">
                  <c:v>20.100000000000001</c:v>
                </c:pt>
                <c:pt idx="2">
                  <c:v>21.2</c:v>
                </c:pt>
                <c:pt idx="3">
                  <c:v>22.7</c:v>
                </c:pt>
                <c:pt idx="4">
                  <c:v>21.8</c:v>
                </c:pt>
                <c:pt idx="5">
                  <c:v>21.8</c:v>
                </c:pt>
                <c:pt idx="6">
                  <c:v>23.4</c:v>
                </c:pt>
                <c:pt idx="7">
                  <c:v>20.3</c:v>
                </c:pt>
                <c:pt idx="8">
                  <c:v>23.3</c:v>
                </c:pt>
                <c:pt idx="9">
                  <c:v>22.7</c:v>
                </c:pt>
                <c:pt idx="10">
                  <c:v>21.9</c:v>
                </c:pt>
                <c:pt idx="11">
                  <c:v>20.8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29-4DA4-A947-46D802DF9988}"/>
            </c:ext>
          </c:extLst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20.3</c:v>
                </c:pt>
                <c:pt idx="1">
                  <c:v>21.9</c:v>
                </c:pt>
                <c:pt idx="2">
                  <c:v>25.5</c:v>
                </c:pt>
                <c:pt idx="3">
                  <c:v>26.2</c:v>
                </c:pt>
                <c:pt idx="4">
                  <c:v>20.399999999999999</c:v>
                </c:pt>
                <c:pt idx="5">
                  <c:v>21.6</c:v>
                </c:pt>
                <c:pt idx="6">
                  <c:v>23.6</c:v>
                </c:pt>
                <c:pt idx="7">
                  <c:v>19.3</c:v>
                </c:pt>
                <c:pt idx="8">
                  <c:v>23.5</c:v>
                </c:pt>
                <c:pt idx="9">
                  <c:v>23.4</c:v>
                </c:pt>
                <c:pt idx="10">
                  <c:v>16.899999999999999</c:v>
                </c:pt>
                <c:pt idx="1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29-4DA4-A947-46D802DF9988}"/>
            </c:ext>
          </c:extLst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16.5</c:v>
                </c:pt>
                <c:pt idx="1">
                  <c:v>20.6</c:v>
                </c:pt>
                <c:pt idx="2">
                  <c:v>23</c:v>
                </c:pt>
                <c:pt idx="3">
                  <c:v>25.7</c:v>
                </c:pt>
                <c:pt idx="4">
                  <c:v>22.2</c:v>
                </c:pt>
                <c:pt idx="5">
                  <c:v>20.9</c:v>
                </c:pt>
                <c:pt idx="6">
                  <c:v>21.1</c:v>
                </c:pt>
                <c:pt idx="7">
                  <c:v>47.8</c:v>
                </c:pt>
                <c:pt idx="8">
                  <c:v>50.3</c:v>
                </c:pt>
                <c:pt idx="9">
                  <c:v>43.9</c:v>
                </c:pt>
                <c:pt idx="10">
                  <c:v>48.7</c:v>
                </c:pt>
                <c:pt idx="11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29-4DA4-A947-46D802DF9988}"/>
            </c:ext>
          </c:extLst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43</c:v>
                </c:pt>
                <c:pt idx="1">
                  <c:v>42.4</c:v>
                </c:pt>
                <c:pt idx="2">
                  <c:v>49.1</c:v>
                </c:pt>
                <c:pt idx="3">
                  <c:v>50.7</c:v>
                </c:pt>
                <c:pt idx="4">
                  <c:v>52.2</c:v>
                </c:pt>
                <c:pt idx="5">
                  <c:v>51</c:v>
                </c:pt>
                <c:pt idx="6">
                  <c:v>52.7</c:v>
                </c:pt>
                <c:pt idx="7">
                  <c:v>47.1</c:v>
                </c:pt>
                <c:pt idx="8">
                  <c:v>50.4</c:v>
                </c:pt>
                <c:pt idx="9">
                  <c:v>48.7</c:v>
                </c:pt>
                <c:pt idx="10">
                  <c:v>50.5</c:v>
                </c:pt>
                <c:pt idx="11">
                  <c:v>52.5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29-4DA4-A947-46D802DF9988}"/>
            </c:ext>
          </c:extLst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45.1</c:v>
                </c:pt>
                <c:pt idx="1">
                  <c:v>47.2</c:v>
                </c:pt>
                <c:pt idx="2">
                  <c:v>51.8</c:v>
                </c:pt>
                <c:pt idx="3">
                  <c:v>45.6</c:v>
                </c:pt>
                <c:pt idx="4">
                  <c:v>54.3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29-4DA4-A947-46D802DF9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6144"/>
        <c:axId val="239366536"/>
      </c:lineChart>
      <c:catAx>
        <c:axId val="239366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6536"/>
        <c:scaling>
          <c:orientation val="minMax"/>
          <c:max val="6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14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        静岡県倉庫協会</a:t>
            </a:r>
          </a:p>
        </c:rich>
      </c:tx>
      <c:layout>
        <c:manualLayout>
          <c:xMode val="edge"/>
          <c:yMode val="edge"/>
          <c:x val="0.43193204635321369"/>
          <c:y val="2.0310633213859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29.9</c:v>
                </c:pt>
                <c:pt idx="1">
                  <c:v>30.7</c:v>
                </c:pt>
                <c:pt idx="2">
                  <c:v>30.6</c:v>
                </c:pt>
                <c:pt idx="3">
                  <c:v>31.5</c:v>
                </c:pt>
                <c:pt idx="4">
                  <c:v>30.7</c:v>
                </c:pt>
                <c:pt idx="5">
                  <c:v>30.4</c:v>
                </c:pt>
                <c:pt idx="6">
                  <c:v>31.2</c:v>
                </c:pt>
                <c:pt idx="7">
                  <c:v>31.6</c:v>
                </c:pt>
                <c:pt idx="8">
                  <c:v>30.1</c:v>
                </c:pt>
                <c:pt idx="9">
                  <c:v>31.2</c:v>
                </c:pt>
                <c:pt idx="10">
                  <c:v>32.200000000000003</c:v>
                </c:pt>
                <c:pt idx="11">
                  <c:v>30.2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1E-4972-90C6-95C314535D0C}"/>
            </c:ext>
          </c:extLst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32.5</c:v>
                </c:pt>
                <c:pt idx="2">
                  <c:v>33.299999999999997</c:v>
                </c:pt>
                <c:pt idx="3">
                  <c:v>34</c:v>
                </c:pt>
                <c:pt idx="4">
                  <c:v>33.9</c:v>
                </c:pt>
                <c:pt idx="5">
                  <c:v>32.9</c:v>
                </c:pt>
                <c:pt idx="6">
                  <c:v>31</c:v>
                </c:pt>
                <c:pt idx="7">
                  <c:v>30.4</c:v>
                </c:pt>
                <c:pt idx="8">
                  <c:v>31.4</c:v>
                </c:pt>
                <c:pt idx="9">
                  <c:v>28.8</c:v>
                </c:pt>
                <c:pt idx="10">
                  <c:v>30</c:v>
                </c:pt>
                <c:pt idx="11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1E-4972-90C6-95C314535D0C}"/>
            </c:ext>
          </c:extLst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29.4</c:v>
                </c:pt>
                <c:pt idx="1">
                  <c:v>31.6</c:v>
                </c:pt>
                <c:pt idx="2">
                  <c:v>30.7</c:v>
                </c:pt>
                <c:pt idx="3">
                  <c:v>30.6</c:v>
                </c:pt>
                <c:pt idx="4">
                  <c:v>30.2</c:v>
                </c:pt>
                <c:pt idx="5">
                  <c:v>28.7</c:v>
                </c:pt>
                <c:pt idx="6">
                  <c:v>28.73</c:v>
                </c:pt>
                <c:pt idx="7">
                  <c:v>56.4</c:v>
                </c:pt>
                <c:pt idx="8">
                  <c:v>57.8</c:v>
                </c:pt>
                <c:pt idx="9">
                  <c:v>58.5</c:v>
                </c:pt>
                <c:pt idx="10">
                  <c:v>62</c:v>
                </c:pt>
                <c:pt idx="11">
                  <c:v>64.5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1E-4972-90C6-95C314535D0C}"/>
            </c:ext>
          </c:extLst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57.2</c:v>
                </c:pt>
                <c:pt idx="1">
                  <c:v>59.9</c:v>
                </c:pt>
                <c:pt idx="2">
                  <c:v>59.5</c:v>
                </c:pt>
                <c:pt idx="3">
                  <c:v>59.8</c:v>
                </c:pt>
                <c:pt idx="4">
                  <c:v>63.2</c:v>
                </c:pt>
                <c:pt idx="5">
                  <c:v>61.4</c:v>
                </c:pt>
                <c:pt idx="6">
                  <c:v>61.2</c:v>
                </c:pt>
                <c:pt idx="7">
                  <c:v>62</c:v>
                </c:pt>
                <c:pt idx="8">
                  <c:v>61.4</c:v>
                </c:pt>
                <c:pt idx="9">
                  <c:v>60.1</c:v>
                </c:pt>
                <c:pt idx="10">
                  <c:v>62.7</c:v>
                </c:pt>
                <c:pt idx="11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1E-4972-90C6-95C314535D0C}"/>
            </c:ext>
          </c:extLst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62.7</c:v>
                </c:pt>
                <c:pt idx="1">
                  <c:v>63</c:v>
                </c:pt>
                <c:pt idx="2">
                  <c:v>63.7</c:v>
                </c:pt>
                <c:pt idx="3">
                  <c:v>64.5</c:v>
                </c:pt>
                <c:pt idx="4">
                  <c:v>67.900000000000006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1E-4972-90C6-95C314535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7320"/>
        <c:axId val="239367712"/>
      </c:lineChart>
      <c:catAx>
        <c:axId val="239367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7712"/>
        <c:scaling>
          <c:orientation val="minMax"/>
          <c:max val="75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3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67.099999999999994</c:v>
                </c:pt>
                <c:pt idx="1">
                  <c:v>65</c:v>
                </c:pt>
                <c:pt idx="2">
                  <c:v>69.599999999999994</c:v>
                </c:pt>
                <c:pt idx="3">
                  <c:v>71.8</c:v>
                </c:pt>
                <c:pt idx="4">
                  <c:v>71.3</c:v>
                </c:pt>
                <c:pt idx="5">
                  <c:v>71.900000000000006</c:v>
                </c:pt>
                <c:pt idx="6">
                  <c:v>74.599999999999994</c:v>
                </c:pt>
                <c:pt idx="7">
                  <c:v>64.2</c:v>
                </c:pt>
                <c:pt idx="8">
                  <c:v>77.900000000000006</c:v>
                </c:pt>
                <c:pt idx="9">
                  <c:v>72.5</c:v>
                </c:pt>
                <c:pt idx="10">
                  <c:v>67.5</c:v>
                </c:pt>
                <c:pt idx="11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DC-40BE-B752-338DB3BD587B}"/>
            </c:ext>
          </c:extLst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63.7</c:v>
                </c:pt>
                <c:pt idx="1">
                  <c:v>66.900000000000006</c:v>
                </c:pt>
                <c:pt idx="2">
                  <c:v>76.400000000000006</c:v>
                </c:pt>
                <c:pt idx="3">
                  <c:v>76.900000000000006</c:v>
                </c:pt>
                <c:pt idx="4">
                  <c:v>60.2</c:v>
                </c:pt>
                <c:pt idx="5">
                  <c:v>66.400000000000006</c:v>
                </c:pt>
                <c:pt idx="6">
                  <c:v>77</c:v>
                </c:pt>
                <c:pt idx="7">
                  <c:v>64</c:v>
                </c:pt>
                <c:pt idx="8">
                  <c:v>74.5</c:v>
                </c:pt>
                <c:pt idx="9">
                  <c:v>82</c:v>
                </c:pt>
                <c:pt idx="10">
                  <c:v>55.6</c:v>
                </c:pt>
                <c:pt idx="11">
                  <c:v>66.8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DC-40BE-B752-338DB3BD587B}"/>
            </c:ext>
          </c:extLst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55.6</c:v>
                </c:pt>
                <c:pt idx="1">
                  <c:v>63.7</c:v>
                </c:pt>
                <c:pt idx="2">
                  <c:v>75.3</c:v>
                </c:pt>
                <c:pt idx="3">
                  <c:v>79</c:v>
                </c:pt>
                <c:pt idx="4">
                  <c:v>73.599999999999994</c:v>
                </c:pt>
                <c:pt idx="5">
                  <c:v>73.3</c:v>
                </c:pt>
                <c:pt idx="6">
                  <c:v>73.599999999999994</c:v>
                </c:pt>
                <c:pt idx="7">
                  <c:v>79.8</c:v>
                </c:pt>
                <c:pt idx="8">
                  <c:v>87</c:v>
                </c:pt>
                <c:pt idx="9">
                  <c:v>74.900000000000006</c:v>
                </c:pt>
                <c:pt idx="10">
                  <c:v>77.900000000000006</c:v>
                </c:pt>
                <c:pt idx="11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DC-40BE-B752-338DB3BD587B}"/>
            </c:ext>
          </c:extLst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76.7</c:v>
                </c:pt>
                <c:pt idx="1">
                  <c:v>70.099999999999994</c:v>
                </c:pt>
                <c:pt idx="2">
                  <c:v>82.6</c:v>
                </c:pt>
                <c:pt idx="3">
                  <c:v>84.7</c:v>
                </c:pt>
                <c:pt idx="4">
                  <c:v>82.1</c:v>
                </c:pt>
                <c:pt idx="5">
                  <c:v>83.4</c:v>
                </c:pt>
                <c:pt idx="6">
                  <c:v>86.1</c:v>
                </c:pt>
                <c:pt idx="7">
                  <c:v>75.900000000000006</c:v>
                </c:pt>
                <c:pt idx="8">
                  <c:v>82.2</c:v>
                </c:pt>
                <c:pt idx="9">
                  <c:v>81.2</c:v>
                </c:pt>
                <c:pt idx="10">
                  <c:v>80.2</c:v>
                </c:pt>
                <c:pt idx="11">
                  <c:v>81.900000000000006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DC-40BE-B752-338DB3BD587B}"/>
            </c:ext>
          </c:extLst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72.3</c:v>
                </c:pt>
                <c:pt idx="1">
                  <c:v>74.900000000000006</c:v>
                </c:pt>
                <c:pt idx="2">
                  <c:v>81.3</c:v>
                </c:pt>
                <c:pt idx="3">
                  <c:v>70.599999999999994</c:v>
                </c:pt>
                <c:pt idx="4">
                  <c:v>79.400000000000006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DC-40BE-B752-338DB3BD5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8496"/>
        <c:axId val="239368888"/>
      </c:lineChart>
      <c:catAx>
        <c:axId val="239368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8888"/>
        <c:scaling>
          <c:orientation val="minMax"/>
          <c:max val="95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49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119.6</c:v>
                </c:pt>
                <c:pt idx="1">
                  <c:v>123</c:v>
                </c:pt>
                <c:pt idx="2">
                  <c:v>124.9</c:v>
                </c:pt>
                <c:pt idx="3">
                  <c:v>120.4</c:v>
                </c:pt>
                <c:pt idx="4">
                  <c:v>122.8</c:v>
                </c:pt>
                <c:pt idx="5">
                  <c:v>122.8</c:v>
                </c:pt>
                <c:pt idx="6">
                  <c:v>126.5</c:v>
                </c:pt>
                <c:pt idx="7">
                  <c:v>124.6</c:v>
                </c:pt>
                <c:pt idx="8">
                  <c:v>120.4</c:v>
                </c:pt>
                <c:pt idx="9">
                  <c:v>123.9</c:v>
                </c:pt>
                <c:pt idx="10">
                  <c:v>123.3</c:v>
                </c:pt>
                <c:pt idx="11">
                  <c:v>119.5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87-4FFB-8F28-7ED3B707E4D3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121.9</c:v>
                </c:pt>
                <c:pt idx="1">
                  <c:v>124.4</c:v>
                </c:pt>
                <c:pt idx="2">
                  <c:v>124.3</c:v>
                </c:pt>
                <c:pt idx="3">
                  <c:v>124</c:v>
                </c:pt>
                <c:pt idx="4">
                  <c:v>129.1</c:v>
                </c:pt>
                <c:pt idx="5">
                  <c:v>126</c:v>
                </c:pt>
                <c:pt idx="6">
                  <c:v>120.9</c:v>
                </c:pt>
                <c:pt idx="7">
                  <c:v>119.3</c:v>
                </c:pt>
                <c:pt idx="8">
                  <c:v>118.8</c:v>
                </c:pt>
                <c:pt idx="9">
                  <c:v>118</c:v>
                </c:pt>
                <c:pt idx="10">
                  <c:v>111.6</c:v>
                </c:pt>
                <c:pt idx="11">
                  <c:v>107.9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87-4FFB-8F28-7ED3B707E4D3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107.9</c:v>
                </c:pt>
                <c:pt idx="1">
                  <c:v>111.7</c:v>
                </c:pt>
                <c:pt idx="2">
                  <c:v>111.9</c:v>
                </c:pt>
                <c:pt idx="3">
                  <c:v>110.2</c:v>
                </c:pt>
                <c:pt idx="4">
                  <c:v>112.5</c:v>
                </c:pt>
                <c:pt idx="5">
                  <c:v>113</c:v>
                </c:pt>
                <c:pt idx="6">
                  <c:v>111.4</c:v>
                </c:pt>
                <c:pt idx="7">
                  <c:v>144</c:v>
                </c:pt>
                <c:pt idx="8">
                  <c:v>145.1</c:v>
                </c:pt>
                <c:pt idx="9">
                  <c:v>144.6</c:v>
                </c:pt>
                <c:pt idx="10">
                  <c:v>147.4</c:v>
                </c:pt>
                <c:pt idx="11">
                  <c:v>148.4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87-4FFB-8F28-7ED3B707E4D3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141.30000000000001</c:v>
                </c:pt>
                <c:pt idx="1">
                  <c:v>142.30000000000001</c:v>
                </c:pt>
                <c:pt idx="2">
                  <c:v>141.1</c:v>
                </c:pt>
                <c:pt idx="3">
                  <c:v>140.1</c:v>
                </c:pt>
                <c:pt idx="4">
                  <c:v>145.19999999999999</c:v>
                </c:pt>
                <c:pt idx="5">
                  <c:v>146.30000000000001</c:v>
                </c:pt>
                <c:pt idx="6">
                  <c:v>140.9</c:v>
                </c:pt>
                <c:pt idx="7">
                  <c:v>140.80000000000001</c:v>
                </c:pt>
                <c:pt idx="8">
                  <c:v>138</c:v>
                </c:pt>
                <c:pt idx="9">
                  <c:v>138.30000000000001</c:v>
                </c:pt>
                <c:pt idx="10">
                  <c:v>140.9</c:v>
                </c:pt>
                <c:pt idx="11">
                  <c:v>141.1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87-4FFB-8F28-7ED3B707E4D3}"/>
            </c:ext>
          </c:extLst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436908506541121E-2"/>
                  <c:y val="-4.4709260335746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87-4FFB-8F28-7ED3B707E4D3}"/>
                </c:ext>
              </c:extLst>
            </c:dLbl>
            <c:dLbl>
              <c:idx val="1"/>
              <c:layout>
                <c:manualLayout>
                  <c:x val="-2.3072305256882069E-2"/>
                  <c:y val="-4.4709260335746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87-4FFB-8F28-7ED3B707E4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>
                  <c:v>141.4</c:v>
                </c:pt>
                <c:pt idx="1">
                  <c:v>142</c:v>
                </c:pt>
                <c:pt idx="2">
                  <c:v>141.30000000000001</c:v>
                </c:pt>
                <c:pt idx="3">
                  <c:v>142.80000000000001</c:v>
                </c:pt>
                <c:pt idx="4">
                  <c:v>148.4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287-4FFB-8F28-7ED3B707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34648"/>
        <c:axId val="183635032"/>
      </c:lineChart>
      <c:catAx>
        <c:axId val="18363464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3635032"/>
        <c:crosses val="autoZero"/>
        <c:auto val="1"/>
        <c:lblAlgn val="ctr"/>
        <c:lblOffset val="100"/>
        <c:noMultiLvlLbl val="0"/>
      </c:catAx>
      <c:valAx>
        <c:axId val="183635032"/>
        <c:scaling>
          <c:orientation val="minMax"/>
          <c:max val="160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634648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62.7</c:v>
                </c:pt>
                <c:pt idx="1">
                  <c:v>60.7</c:v>
                </c:pt>
                <c:pt idx="2">
                  <c:v>64.7</c:v>
                </c:pt>
                <c:pt idx="3">
                  <c:v>68.3</c:v>
                </c:pt>
                <c:pt idx="4">
                  <c:v>65.3</c:v>
                </c:pt>
                <c:pt idx="5">
                  <c:v>64.7</c:v>
                </c:pt>
                <c:pt idx="6">
                  <c:v>68.400000000000006</c:v>
                </c:pt>
                <c:pt idx="7">
                  <c:v>58.6</c:v>
                </c:pt>
                <c:pt idx="8">
                  <c:v>66.2</c:v>
                </c:pt>
                <c:pt idx="9">
                  <c:v>66.3</c:v>
                </c:pt>
                <c:pt idx="10">
                  <c:v>62.1</c:v>
                </c:pt>
                <c:pt idx="11">
                  <c:v>64.599999999999994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40-499C-9EF9-CBAE15DE3CFF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56.2</c:v>
                </c:pt>
                <c:pt idx="1">
                  <c:v>61.9</c:v>
                </c:pt>
                <c:pt idx="2">
                  <c:v>67.900000000000006</c:v>
                </c:pt>
                <c:pt idx="3">
                  <c:v>67</c:v>
                </c:pt>
                <c:pt idx="4">
                  <c:v>55.4</c:v>
                </c:pt>
                <c:pt idx="5">
                  <c:v>60.3</c:v>
                </c:pt>
                <c:pt idx="6">
                  <c:v>65.5</c:v>
                </c:pt>
                <c:pt idx="7">
                  <c:v>58.5</c:v>
                </c:pt>
                <c:pt idx="8">
                  <c:v>63.9</c:v>
                </c:pt>
                <c:pt idx="9">
                  <c:v>67.900000000000006</c:v>
                </c:pt>
                <c:pt idx="10">
                  <c:v>61.4</c:v>
                </c:pt>
                <c:pt idx="11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40-499C-9EF9-CBAE15DE3CFF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57.4</c:v>
                </c:pt>
                <c:pt idx="1">
                  <c:v>63.8</c:v>
                </c:pt>
                <c:pt idx="2">
                  <c:v>73.5</c:v>
                </c:pt>
                <c:pt idx="3">
                  <c:v>79</c:v>
                </c:pt>
                <c:pt idx="4">
                  <c:v>70.3</c:v>
                </c:pt>
                <c:pt idx="5">
                  <c:v>74.900000000000006</c:v>
                </c:pt>
                <c:pt idx="6">
                  <c:v>70</c:v>
                </c:pt>
                <c:pt idx="7">
                  <c:v>68</c:v>
                </c:pt>
                <c:pt idx="8">
                  <c:v>72.400000000000006</c:v>
                </c:pt>
                <c:pt idx="9">
                  <c:v>66</c:v>
                </c:pt>
                <c:pt idx="10">
                  <c:v>67.7</c:v>
                </c:pt>
                <c:pt idx="11">
                  <c:v>71.7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40-499C-9EF9-CBAE15DE3CFF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66.900000000000006</c:v>
                </c:pt>
                <c:pt idx="1">
                  <c:v>64.099999999999994</c:v>
                </c:pt>
                <c:pt idx="2">
                  <c:v>75.599999999999994</c:v>
                </c:pt>
                <c:pt idx="3">
                  <c:v>76.2</c:v>
                </c:pt>
                <c:pt idx="4">
                  <c:v>69.599999999999994</c:v>
                </c:pt>
                <c:pt idx="5">
                  <c:v>77.2</c:v>
                </c:pt>
                <c:pt idx="6">
                  <c:v>78.8</c:v>
                </c:pt>
                <c:pt idx="7">
                  <c:v>71.3</c:v>
                </c:pt>
                <c:pt idx="8">
                  <c:v>75.8</c:v>
                </c:pt>
                <c:pt idx="9">
                  <c:v>74.5</c:v>
                </c:pt>
                <c:pt idx="10">
                  <c:v>73.3</c:v>
                </c:pt>
                <c:pt idx="11">
                  <c:v>73.400000000000006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40-499C-9EF9-CBAE15DE3CFF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64.8</c:v>
                </c:pt>
                <c:pt idx="1">
                  <c:v>67.7</c:v>
                </c:pt>
                <c:pt idx="2">
                  <c:v>73.400000000000006</c:v>
                </c:pt>
                <c:pt idx="3">
                  <c:v>73.099999999999994</c:v>
                </c:pt>
                <c:pt idx="4">
                  <c:v>70.900000000000006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40-499C-9EF9-CBAE15DE3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85240"/>
        <c:axId val="183606344"/>
      </c:lineChart>
      <c:catAx>
        <c:axId val="18368524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606344"/>
        <c:crosses val="autoZero"/>
        <c:auto val="1"/>
        <c:lblAlgn val="ctr"/>
        <c:lblOffset val="100"/>
        <c:noMultiLvlLbl val="0"/>
      </c:catAx>
      <c:valAx>
        <c:axId val="183606344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83685240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-1.4054470066368019E-7"/>
                  <c:y val="-2.88623013032463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2B-4E6A-BFCB-C0CBDCD2CEB5}"/>
                </c:ext>
              </c:extLst>
            </c:dLbl>
            <c:dLbl>
              <c:idx val="1"/>
              <c:layout>
                <c:manualLayout>
                  <c:x val="-1.7849176984287383E-3"/>
                  <c:y val="2.88577564168115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2B-4E6A-BFCB-C0CBDCD2CEB5}"/>
                </c:ext>
              </c:extLst>
            </c:dLbl>
            <c:dLbl>
              <c:idx val="2"/>
              <c:layout>
                <c:manualLayout>
                  <c:x val="-1.0709506190572397E-2"/>
                  <c:y val="-2.5974025974025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2B-4E6A-BFCB-C0CBDCD2CEB5}"/>
                </c:ext>
              </c:extLst>
            </c:dLbl>
            <c:dLbl>
              <c:idx val="3"/>
              <c:layout>
                <c:manualLayout>
                  <c:x val="-3.5698353968574765E-3"/>
                  <c:y val="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2B-4E6A-BFCB-C0CBDCD2CEB5}"/>
                </c:ext>
              </c:extLst>
            </c:dLbl>
            <c:dLbl>
              <c:idx val="4"/>
              <c:layout>
                <c:manualLayout>
                  <c:x val="-1.6064259285858647E-2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2B-4E6A-BFCB-C0CBDCD2CEB5}"/>
                </c:ext>
              </c:extLst>
            </c:dLbl>
            <c:dLbl>
              <c:idx val="5"/>
              <c:layout>
                <c:manualLayout>
                  <c:x val="-3.5698353968576075E-3"/>
                  <c:y val="-2.88623013032461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2B-4E6A-BFCB-C0CBDCD2CEB5}"/>
                </c:ext>
              </c:extLst>
            </c:dLbl>
            <c:dLbl>
              <c:idx val="6"/>
              <c:layout>
                <c:manualLayout>
                  <c:x val="-8.924588492143691E-3"/>
                  <c:y val="-2.3088023088023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2B-4E6A-BFCB-C0CBDCD2CEB5}"/>
                </c:ext>
              </c:extLst>
            </c:dLbl>
            <c:dLbl>
              <c:idx val="7"/>
              <c:layout>
                <c:manualLayout>
                  <c:x val="-1.2494423889001299E-2"/>
                  <c:y val="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2B-4E6A-BFCB-C0CBDCD2CEB5}"/>
                </c:ext>
              </c:extLst>
            </c:dLbl>
            <c:dLbl>
              <c:idx val="8"/>
              <c:layout>
                <c:manualLayout>
                  <c:x val="-3.5698353968574765E-3"/>
                  <c:y val="1.7316017316017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2B-4E6A-BFCB-C0CBDCD2CEB5}"/>
                </c:ext>
              </c:extLst>
            </c:dLbl>
            <c:dLbl>
              <c:idx val="9"/>
              <c:layout>
                <c:manualLayout>
                  <c:x val="-1.2494564433701833E-2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鉄鋼</c:v>
                </c:pt>
                <c:pt idx="9">
                  <c:v>合成樹脂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362485</c:v>
                </c:pt>
                <c:pt idx="1">
                  <c:v>116811</c:v>
                </c:pt>
                <c:pt idx="2">
                  <c:v>97921</c:v>
                </c:pt>
                <c:pt idx="3">
                  <c:v>96871</c:v>
                </c:pt>
                <c:pt idx="4">
                  <c:v>76022</c:v>
                </c:pt>
                <c:pt idx="5">
                  <c:v>41710</c:v>
                </c:pt>
                <c:pt idx="6">
                  <c:v>37265</c:v>
                </c:pt>
                <c:pt idx="7">
                  <c:v>33133</c:v>
                </c:pt>
                <c:pt idx="8">
                  <c:v>28145</c:v>
                </c:pt>
                <c:pt idx="9">
                  <c:v>27432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22B-4E6A-BFCB-C0CBDCD2CEB5}"/>
            </c:ext>
          </c:extLst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1.7849176984287383E-3"/>
                  <c:y val="5.77155128336230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2B-4E6A-BFCB-C0CBDCD2CEB5}"/>
                </c:ext>
              </c:extLst>
            </c:dLbl>
            <c:dLbl>
              <c:idx val="1"/>
              <c:layout>
                <c:manualLayout>
                  <c:x val="7.1395302490142899E-3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22B-4E6A-BFCB-C0CBDCD2CEB5}"/>
                </c:ext>
              </c:extLst>
            </c:dLbl>
            <c:dLbl>
              <c:idx val="2"/>
              <c:layout>
                <c:manualLayout>
                  <c:x val="8.924588492143691E-3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2B-4E6A-BFCB-C0CBDCD2CEB5}"/>
                </c:ext>
              </c:extLst>
            </c:dLbl>
            <c:dLbl>
              <c:idx val="3"/>
              <c:layout>
                <c:manualLayout>
                  <c:x val="-1.7849176984288037E-3"/>
                  <c:y val="-2.88645737464624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22B-4E6A-BFCB-C0CBDCD2CEB5}"/>
                </c:ext>
              </c:extLst>
            </c:dLbl>
            <c:dLbl>
              <c:idx val="4"/>
              <c:layout>
                <c:manualLayout>
                  <c:x val="8.924588492143691E-3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2B-4E6A-BFCB-C0CBDCD2CEB5}"/>
                </c:ext>
              </c:extLst>
            </c:dLbl>
            <c:dLbl>
              <c:idx val="5"/>
              <c:layout>
                <c:manualLayout>
                  <c:x val="5.354753095286215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22B-4E6A-BFCB-C0CBDCD2CEB5}"/>
                </c:ext>
              </c:extLst>
            </c:dLbl>
            <c:dLbl>
              <c:idx val="6"/>
              <c:layout>
                <c:manualLayout>
                  <c:x val="1.7849176984286075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2B-4E6A-BFCB-C0CBDCD2CEB5}"/>
                </c:ext>
              </c:extLst>
            </c:dLbl>
            <c:dLbl>
              <c:idx val="7"/>
              <c:layout>
                <c:manualLayout>
                  <c:x val="5.354753095286215E-3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22B-4E6A-BFCB-C0CBDCD2CEB5}"/>
                </c:ext>
              </c:extLst>
            </c:dLbl>
            <c:dLbl>
              <c:idx val="8"/>
              <c:layout>
                <c:manualLayout>
                  <c:x val="5.354753095286084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22B-4E6A-BFCB-C0CBDCD2CEB5}"/>
                </c:ext>
              </c:extLst>
            </c:dLbl>
            <c:dLbl>
              <c:idx val="9"/>
              <c:layout>
                <c:manualLayout>
                  <c:x val="2.7390756712344631E-3"/>
                  <c:y val="-5.77200577200587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鉄鋼</c:v>
                </c:pt>
                <c:pt idx="9">
                  <c:v>合成樹脂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349553</c:v>
                </c:pt>
                <c:pt idx="1">
                  <c:v>108993</c:v>
                </c:pt>
                <c:pt idx="2">
                  <c:v>99099</c:v>
                </c:pt>
                <c:pt idx="3">
                  <c:v>102114</c:v>
                </c:pt>
                <c:pt idx="4">
                  <c:v>56453</c:v>
                </c:pt>
                <c:pt idx="5">
                  <c:v>37345</c:v>
                </c:pt>
                <c:pt idx="6">
                  <c:v>36052</c:v>
                </c:pt>
                <c:pt idx="7">
                  <c:v>24403</c:v>
                </c:pt>
                <c:pt idx="8">
                  <c:v>35589</c:v>
                </c:pt>
                <c:pt idx="9">
                  <c:v>25311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22B-4E6A-BFCB-C0CBDCD2CE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5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5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149-4E36-A09A-5870257480CD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149-4E36-A09A-5870257480CD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149-4E36-A09A-5870257480CD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149-4E36-A09A-5870257480CD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149-4E36-A09A-5870257480CD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7149-4E36-A09A-5870257480CD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7149-4E36-A09A-5870257480C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7149-4E36-A09A-5870257480CD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7149-4E36-A09A-5870257480CD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7149-4E36-A09A-5870257480CD}"/>
              </c:ext>
            </c:extLst>
          </c:dPt>
          <c:dLbls>
            <c:dLbl>
              <c:idx val="0"/>
              <c:layout>
                <c:manualLayout>
                  <c:x val="-0.14713312545333543"/>
                  <c:y val="0.154805196368802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31432502561111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149-4E36-A09A-5870257480CD}"/>
                </c:ext>
              </c:extLst>
            </c:dLbl>
            <c:dLbl>
              <c:idx val="1"/>
              <c:layout>
                <c:manualLayout>
                  <c:x val="-0.11688718397379808"/>
                  <c:y val="-8.71401911916973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149-4E36-A09A-5870257480CD}"/>
                </c:ext>
              </c:extLst>
            </c:dLbl>
            <c:dLbl>
              <c:idx val="2"/>
              <c:layout>
                <c:manualLayout>
                  <c:x val="-8.6783169197867365E-3"/>
                  <c:y val="-8.02746273688266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149-4E36-A09A-5870257480CD}"/>
                </c:ext>
              </c:extLst>
            </c:dLbl>
            <c:dLbl>
              <c:idx val="3"/>
              <c:layout>
                <c:manualLayout>
                  <c:x val="0.18024437116300634"/>
                  <c:y val="-9.425172770834838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149-4E36-A09A-5870257480CD}"/>
                </c:ext>
              </c:extLst>
            </c:dLbl>
            <c:dLbl>
              <c:idx val="4"/>
              <c:layout>
                <c:manualLayout>
                  <c:x val="8.1866134254585693E-2"/>
                  <c:y val="-7.33147920730093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75388653341408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7149-4E36-A09A-5870257480CD}"/>
                </c:ext>
              </c:extLst>
            </c:dLbl>
            <c:dLbl>
              <c:idx val="5"/>
              <c:layout>
                <c:manualLayout>
                  <c:x val="4.7259049883721797E-5"/>
                  <c:y val="-9.235594403910521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291533002819094"/>
                      <c:h val="9.65291723855618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7149-4E36-A09A-5870257480CD}"/>
                </c:ext>
              </c:extLst>
            </c:dLbl>
            <c:dLbl>
              <c:idx val="6"/>
              <c:layout>
                <c:manualLayout>
                  <c:x val="4.6140386297866621E-3"/>
                  <c:y val="2.0274988562209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7149-4E36-A09A-5870257480CD}"/>
                </c:ext>
              </c:extLst>
            </c:dLbl>
            <c:dLbl>
              <c:idx val="7"/>
              <c:layout>
                <c:manualLayout>
                  <c:x val="9.4966761633428296E-3"/>
                  <c:y val="5.15076211803799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7149-4E36-A09A-5870257480CD}"/>
                </c:ext>
              </c:extLst>
            </c:dLbl>
            <c:dLbl>
              <c:idx val="8"/>
              <c:layout>
                <c:manualLayout>
                  <c:x val="0.1177587844254511"/>
                  <c:y val="0.104831804281345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609222992425091"/>
                      <c:h val="9.3471068410026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7149-4E36-A09A-5870257480CD}"/>
                </c:ext>
              </c:extLst>
            </c:dLbl>
            <c:dLbl>
              <c:idx val="9"/>
              <c:layout>
                <c:manualLayout>
                  <c:x val="5.3181536068675178E-2"/>
                  <c:y val="7.82291892412531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09439845660314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7149-4E36-A09A-5870257480CD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49-4E36-A09A-5870257480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鉄鋼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362485</c:v>
                </c:pt>
                <c:pt idx="1">
                  <c:v>116811</c:v>
                </c:pt>
                <c:pt idx="2">
                  <c:v>97921</c:v>
                </c:pt>
                <c:pt idx="3">
                  <c:v>96871</c:v>
                </c:pt>
                <c:pt idx="4">
                  <c:v>76022</c:v>
                </c:pt>
                <c:pt idx="5">
                  <c:v>41710</c:v>
                </c:pt>
                <c:pt idx="6">
                  <c:v>37265</c:v>
                </c:pt>
                <c:pt idx="7">
                  <c:v>33133</c:v>
                </c:pt>
                <c:pt idx="8">
                  <c:v>28145</c:v>
                </c:pt>
                <c:pt idx="9">
                  <c:v>27432</c:v>
                </c:pt>
                <c:pt idx="10">
                  <c:v>142736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49-4E36-A09A-5870257480CD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鉄鋼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149-4E36-A09A-5870257480CD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鉄鋼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362485</c:v>
                </c:pt>
                <c:pt idx="1">
                  <c:v>116811</c:v>
                </c:pt>
                <c:pt idx="2">
                  <c:v>97921</c:v>
                </c:pt>
                <c:pt idx="3">
                  <c:v>96871</c:v>
                </c:pt>
                <c:pt idx="4">
                  <c:v>76022</c:v>
                </c:pt>
                <c:pt idx="5">
                  <c:v>41710</c:v>
                </c:pt>
                <c:pt idx="6">
                  <c:v>37265</c:v>
                </c:pt>
                <c:pt idx="7">
                  <c:v>33133</c:v>
                </c:pt>
                <c:pt idx="8">
                  <c:v>28145</c:v>
                </c:pt>
                <c:pt idx="9">
                  <c:v>27432</c:v>
                </c:pt>
                <c:pt idx="10">
                  <c:v>142736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149-4E36-A09A-5870257480C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4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5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A6F-463C-99EF-FD0F4968C230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A6F-463C-99EF-FD0F4968C230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A6F-463C-99EF-FD0F4968C230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A6F-463C-99EF-FD0F4968C230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A6F-463C-99EF-FD0F4968C230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A6F-463C-99EF-FD0F4968C230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6A6F-463C-99EF-FD0F4968C230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6A6F-463C-99EF-FD0F4968C230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6A6F-463C-99EF-FD0F4968C230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6A6F-463C-99EF-FD0F4968C230}"/>
              </c:ext>
            </c:extLst>
          </c:dPt>
          <c:dLbls>
            <c:dLbl>
              <c:idx val="0"/>
              <c:layout>
                <c:manualLayout>
                  <c:x val="-0.19825716441933319"/>
                  <c:y val="0.143949558029384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6F-463C-99EF-FD0F4968C230}"/>
                </c:ext>
              </c:extLst>
            </c:dLbl>
            <c:dLbl>
              <c:idx val="1"/>
              <c:layout>
                <c:manualLayout>
                  <c:x val="-0.13761615675903108"/>
                  <c:y val="-0.107220442272302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A6F-463C-99EF-FD0F4968C230}"/>
                </c:ext>
              </c:extLst>
            </c:dLbl>
            <c:dLbl>
              <c:idx val="2"/>
              <c:layout>
                <c:manualLayout>
                  <c:x val="3.5034361162869909E-3"/>
                  <c:y val="-7.80908076145655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A6F-463C-99EF-FD0F4968C230}"/>
                </c:ext>
              </c:extLst>
            </c:dLbl>
            <c:dLbl>
              <c:idx val="3"/>
              <c:layout>
                <c:manualLayout>
                  <c:x val="0.19414397627777444"/>
                  <c:y val="-0.136965275892237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A6F-463C-99EF-FD0F4968C230}"/>
                </c:ext>
              </c:extLst>
            </c:dLbl>
            <c:dLbl>
              <c:idx val="4"/>
              <c:layout>
                <c:manualLayout>
                  <c:x val="0.1595530711332839"/>
                  <c:y val="-8.89422270492050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625152771934042"/>
                      <c:h val="0.142728090023229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6A6F-463C-99EF-FD0F4968C230}"/>
                </c:ext>
              </c:extLst>
            </c:dLbl>
            <c:dLbl>
              <c:idx val="5"/>
              <c:layout>
                <c:manualLayout>
                  <c:x val="5.6389974153994112E-2"/>
                  <c:y val="-1.03186412043322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95504664970313"/>
                      <c:h val="0.144567170482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6A6F-463C-99EF-FD0F4968C230}"/>
                </c:ext>
              </c:extLst>
            </c:dLbl>
            <c:dLbl>
              <c:idx val="6"/>
              <c:layout>
                <c:manualLayout>
                  <c:x val="3.2543527478912461E-2"/>
                  <c:y val="1.86555646061483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6A6F-463C-99EF-FD0F4968C230}"/>
                </c:ext>
              </c:extLst>
            </c:dLbl>
            <c:dLbl>
              <c:idx val="7"/>
              <c:layout>
                <c:manualLayout>
                  <c:x val="2.741746976284453E-2"/>
                  <c:y val="2.51800766283524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09011614927444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6A6F-463C-99EF-FD0F4968C230}"/>
                </c:ext>
              </c:extLst>
            </c:dLbl>
            <c:dLbl>
              <c:idx val="8"/>
              <c:layout>
                <c:manualLayout>
                  <c:x val="5.1157727421476888E-4"/>
                  <c:y val="4.96154704799830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464787321432148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6A6F-463C-99EF-FD0F4968C230}"/>
                </c:ext>
              </c:extLst>
            </c:dLbl>
            <c:dLbl>
              <c:idx val="9"/>
              <c:layout>
                <c:manualLayout>
                  <c:x val="9.8388598371768415E-2"/>
                  <c:y val="5.42287386490481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465635497852843"/>
                      <c:h val="0.136597821823996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6A6F-463C-99EF-FD0F4968C230}"/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A6F-463C-99EF-FD0F4968C2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'4・入庫高'!$N$28:$N$38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鉄鋼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349553</c:v>
                </c:pt>
                <c:pt idx="1">
                  <c:v>108993</c:v>
                </c:pt>
                <c:pt idx="2">
                  <c:v>99099</c:v>
                </c:pt>
                <c:pt idx="3">
                  <c:v>102114</c:v>
                </c:pt>
                <c:pt idx="4">
                  <c:v>56453</c:v>
                </c:pt>
                <c:pt idx="5">
                  <c:v>37345</c:v>
                </c:pt>
                <c:pt idx="6">
                  <c:v>36052</c:v>
                </c:pt>
                <c:pt idx="7">
                  <c:v>24403</c:v>
                </c:pt>
                <c:pt idx="8">
                  <c:v>35589</c:v>
                </c:pt>
                <c:pt idx="9">
                  <c:v>25311</c:v>
                </c:pt>
                <c:pt idx="10" formatCode="#,##0_);[Red]\(#,##0\)">
                  <c:v>143993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A6F-463C-99EF-FD0F4968C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>
          <a:extLst>
            <a:ext uri="{FF2B5EF4-FFF2-40B4-BE49-F238E27FC236}">
              <a16:creationId xmlns:a16="http://schemas.microsoft.com/office/drawing/2014/main" id="{00000000-0008-0000-0500-0000CA200300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30</xdr:row>
      <xdr:rowOff>85725</xdr:rowOff>
    </xdr:from>
    <xdr:to>
      <xdr:col>5</xdr:col>
      <xdr:colOff>781050</xdr:colOff>
      <xdr:row>30</xdr:row>
      <xdr:rowOff>85725</xdr:rowOff>
    </xdr:to>
    <xdr:sp macro="" textlink="">
      <xdr:nvSpPr>
        <xdr:cNvPr id="7" name="Line 10">
          <a:extLst>
            <a:ext uri="{FF2B5EF4-FFF2-40B4-BE49-F238E27FC236}">
              <a16:creationId xmlns:a16="http://schemas.microsoft.com/office/drawing/2014/main" id="{10F51C4E-11F9-4A24-A2D0-C61DA97D3672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8DE6AC8-6A1F-42A0-8CF5-81CDD3AAE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C60BBFE-7AF2-487C-9AD1-199CF377A5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2" name="Line 2079">
          <a:extLst>
            <a:ext uri="{FF2B5EF4-FFF2-40B4-BE49-F238E27FC236}">
              <a16:creationId xmlns:a16="http://schemas.microsoft.com/office/drawing/2014/main" id="{90F70A22-FD71-4670-9117-C6B507B26DA1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3" name="Line 2081">
          <a:extLst>
            <a:ext uri="{FF2B5EF4-FFF2-40B4-BE49-F238E27FC236}">
              <a16:creationId xmlns:a16="http://schemas.microsoft.com/office/drawing/2014/main" id="{3B5BD06D-6A1E-4F3C-BEA0-7B998491B161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EE9FAD7-465F-4894-9FB7-43ECA13768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B43C7BE6-D150-4F64-8C2A-75F8AFB82F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AEB4DC92-0D0D-4B7D-913D-5EA60180DE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" name="Line 10">
          <a:extLst>
            <a:ext uri="{FF2B5EF4-FFF2-40B4-BE49-F238E27FC236}">
              <a16:creationId xmlns:a16="http://schemas.microsoft.com/office/drawing/2014/main" id="{091C1F48-98AF-4F27-87C9-8F4E402F5304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99B6509-D0AF-4F76-9D68-89DA937471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27973B6-700F-4C23-B43F-88DAB16725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30</xdr:row>
      <xdr:rowOff>85725</xdr:rowOff>
    </xdr:from>
    <xdr:to>
      <xdr:col>5</xdr:col>
      <xdr:colOff>781050</xdr:colOff>
      <xdr:row>30</xdr:row>
      <xdr:rowOff>85725</xdr:rowOff>
    </xdr:to>
    <xdr:sp macro="" textlink="">
      <xdr:nvSpPr>
        <xdr:cNvPr id="5" name="Line 10">
          <a:extLst>
            <a:ext uri="{FF2B5EF4-FFF2-40B4-BE49-F238E27FC236}">
              <a16:creationId xmlns:a16="http://schemas.microsoft.com/office/drawing/2014/main" id="{7A66C5C7-D7A5-4B39-ACC0-0BDABD6FC2E8}"/>
            </a:ext>
          </a:extLst>
        </xdr:cNvPr>
        <xdr:cNvSpPr>
          <a:spLocks noChangeShapeType="1"/>
        </xdr:cNvSpPr>
      </xdr:nvSpPr>
      <xdr:spPr bwMode="auto">
        <a:xfrm>
          <a:off x="5276850" y="526732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C16BA64-2FC6-428D-8D9F-7CB410D48C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31</xdr:row>
      <xdr:rowOff>9525</xdr:rowOff>
    </xdr:from>
    <xdr:to>
      <xdr:col>6</xdr:col>
      <xdr:colOff>1381125</xdr:colOff>
      <xdr:row>51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8340060-5BA3-48FF-960E-7C3617E2D5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7F52C83-2462-4ED6-8727-EB6CD553B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146BA56-B341-4E51-B68C-4D809FA18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0.92693</cdr:x>
      <cdr:y>0.18966</cdr:y>
    </cdr:from>
    <cdr:to>
      <cdr:x>1</cdr:x>
      <cdr:y>0.8931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51497" y="523875"/>
          <a:ext cx="563753" cy="1943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0.91101</cdr:x>
      <cdr:y>0.26894</cdr:y>
    </cdr:from>
    <cdr:to>
      <cdr:x>1</cdr:x>
      <cdr:y>0.71212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9993" y="676277"/>
          <a:ext cx="685732" cy="1114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1C65F40-DB48-4468-B3DF-B0D019727A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0.9242</cdr:x>
      <cdr:y>0.41439</cdr:y>
    </cdr:from>
    <cdr:to>
      <cdr:x>1</cdr:x>
      <cdr:y>0.79795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39237" y="1152539"/>
          <a:ext cx="585538" cy="1066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0.88541</cdr:x>
      <cdr:y>0.42951</cdr:y>
    </cdr:from>
    <cdr:to>
      <cdr:x>0.9948</cdr:x>
      <cdr:y>0.87869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76924" y="1247787"/>
          <a:ext cx="800210" cy="1304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0.90234</cdr:x>
      <cdr:y>0.30436</cdr:y>
    </cdr:from>
    <cdr:to>
      <cdr:x>0.9948</cdr:x>
      <cdr:y>0.91305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798" y="800126"/>
          <a:ext cx="676363" cy="1600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0.88641</cdr:x>
      <cdr:y>0.27387</cdr:y>
    </cdr:from>
    <cdr:to>
      <cdr:x>0.98694</cdr:x>
      <cdr:y>0.78644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67413" y="769533"/>
          <a:ext cx="733482" cy="1440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0.86086</cdr:x>
      <cdr:y>0.25704</cdr:y>
    </cdr:from>
    <cdr:to>
      <cdr:x>0.9922</cdr:x>
      <cdr:y>0.81338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05562" y="695330"/>
          <a:ext cx="962029" cy="1504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令和４年・令和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0.90431</cdr:x>
      <cdr:y>0.15357</cdr:y>
    </cdr:from>
    <cdr:to>
      <cdr:x>1</cdr:x>
      <cdr:y>0.53214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141" y="409575"/>
          <a:ext cx="695434" cy="1009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0.90196</cdr:x>
      <cdr:y>0.3101</cdr:y>
    </cdr:from>
    <cdr:to>
      <cdr:x>0.98954</cdr:x>
      <cdr:y>0.74913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244" y="847722"/>
          <a:ext cx="638163" cy="1200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0.58534</cdr:x>
      <cdr:y>0.79934</cdr:y>
    </cdr:from>
    <cdr:to>
      <cdr:x>0.87078</cdr:x>
      <cdr:y>0.84665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781676" y="4667213"/>
          <a:ext cx="2819412" cy="27623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rgbClr val="FC08F0"/>
              </a:solidFill>
              <a:latin typeface="+mn-ea"/>
              <a:ea typeface="+mn-ea"/>
            </a:rPr>
            <a:t>平　均　保　管　残　高　</a:t>
          </a:r>
          <a:r>
            <a:rPr lang="en-US" altLang="ja-JP" sz="1100" b="1">
              <a:solidFill>
                <a:srgbClr val="FC08F0"/>
              </a:solidFill>
              <a:latin typeface="+mn-ea"/>
              <a:ea typeface="+mn-ea"/>
            </a:rPr>
            <a:t>:</a:t>
          </a:r>
          <a:r>
            <a:rPr lang="ja-JP" altLang="en-US" sz="1100" b="1">
              <a:solidFill>
                <a:srgbClr val="FC08F0"/>
              </a:solidFill>
              <a:latin typeface="+mn-ea"/>
              <a:ea typeface="+mn-ea"/>
            </a:rPr>
            <a:t>　万トン</a:t>
          </a:r>
          <a:endParaRPr lang="en-US" altLang="ja-JP" sz="1100" b="1" baseline="0">
            <a:solidFill>
              <a:srgbClr val="FC08F0"/>
            </a:solidFill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0.51397</cdr:x>
      <cdr:y>0.23654</cdr:y>
    </cdr:from>
    <cdr:to>
      <cdr:x>0.69719</cdr:x>
      <cdr:y>0.28875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076697" y="1381091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  <cdr:relSizeAnchor xmlns:cdr="http://schemas.openxmlformats.org/drawingml/2006/chartDrawing">
    <cdr:from>
      <cdr:x>0.85246</cdr:x>
      <cdr:y>0.48123</cdr:y>
    </cdr:from>
    <cdr:to>
      <cdr:x>0.96336</cdr:x>
      <cdr:y>0.52854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475CAA95-2A45-E588-4B6C-0D4DEEF86BD9}"/>
            </a:ext>
          </a:extLst>
        </cdr:cNvPr>
        <cdr:cNvSpPr txBox="1"/>
      </cdr:nvSpPr>
      <cdr:spPr>
        <a:xfrm xmlns:a="http://schemas.openxmlformats.org/drawingml/2006/main">
          <a:off x="8420069" y="2809824"/>
          <a:ext cx="1095406" cy="27623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0" baseline="0">
              <a:solidFill>
                <a:schemeClr val="accent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会員数　：　社</a:t>
          </a:r>
          <a:endParaRPr lang="en-US" altLang="ja-JP" sz="1100" b="0" baseline="0">
            <a:solidFill>
              <a:schemeClr val="accent1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0.90861</cdr:x>
      <cdr:y>0.33098</cdr:y>
    </cdr:from>
    <cdr:to>
      <cdr:x>0.98564</cdr:x>
      <cdr:y>0.74296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9374" y="895334"/>
          <a:ext cx="562022" cy="11144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令和４年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0.89151</cdr:x>
      <cdr:y>0.26429</cdr:y>
    </cdr:from>
    <cdr:to>
      <cdr:x>0.9791</cdr:x>
      <cdr:y>0.88929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96099" y="704861"/>
          <a:ext cx="638236" cy="1666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0.89013</cdr:x>
      <cdr:y>0.24042</cdr:y>
    </cdr:from>
    <cdr:to>
      <cdr:x>0.98569</cdr:x>
      <cdr:y>0.80836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1448" y="657225"/>
          <a:ext cx="699041" cy="15525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0.85473</cdr:x>
      <cdr:y>0.39042</cdr:y>
    </cdr:from>
    <cdr:to>
      <cdr:x>0.99352</cdr:x>
      <cdr:y>0.82456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76967" y="1059852"/>
          <a:ext cx="1019242" cy="1178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令和３年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0.90779</cdr:x>
      <cdr:y>0.2063</cdr:y>
    </cdr:from>
    <cdr:to>
      <cdr:x>0.9987</cdr:x>
      <cdr:y>0.66434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57959" y="561991"/>
          <a:ext cx="666756" cy="1247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0.86223</cdr:x>
      <cdr:y>0.35034</cdr:y>
    </cdr:from>
    <cdr:to>
      <cdr:x>0.97922</cdr:x>
      <cdr:y>0.82653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813" y="981075"/>
          <a:ext cx="858034" cy="1333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0.90482</cdr:x>
      <cdr:y>0.2483</cdr:y>
    </cdr:from>
    <cdr:to>
      <cdr:x>0.98957</cdr:x>
      <cdr:y>0.90476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293" y="695325"/>
          <a:ext cx="619156" cy="1838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0.9021</cdr:x>
      <cdr:y>0.18638</cdr:y>
    </cdr:from>
    <cdr:to>
      <cdr:x>0.99609</cdr:x>
      <cdr:y>0.97849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81850" y="495287"/>
          <a:ext cx="685765" cy="21050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0.89213</cdr:x>
      <cdr:y>0.07119</cdr:y>
    </cdr:from>
    <cdr:to>
      <cdr:x>0.99478</cdr:x>
      <cdr:y>0.88475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7612" y="200025"/>
          <a:ext cx="749927" cy="2286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0.86198</cdr:x>
      <cdr:y>0.08882</cdr:y>
    </cdr:from>
    <cdr:to>
      <cdr:x>0.98698</cdr:x>
      <cdr:y>0.75658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05556" y="257187"/>
          <a:ext cx="914400" cy="19335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　　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3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4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ja-JP" altLang="en-US" sz="900">
            <a:ea typeface="$ＪＳ明朝" pitchFamily="17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0.86879</cdr:x>
      <cdr:y>0.11746</cdr:y>
    </cdr:from>
    <cdr:to>
      <cdr:x>0.99347</cdr:x>
      <cdr:y>0.78188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38789" y="333393"/>
          <a:ext cx="909684" cy="18859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3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令和４年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0.8976</cdr:x>
      <cdr:y>0.2177</cdr:y>
    </cdr:from>
    <cdr:to>
      <cdr:x>0.99086</cdr:x>
      <cdr:y>0.63605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557574" y="609636"/>
          <a:ext cx="681327" cy="11715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r>
            <a:rPr lang="ja-JP" altLang="en-US" sz="900"/>
            <a:t>令和４年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3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2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1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endParaRPr lang="ja-JP" altLang="en-US" sz="9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>
          <a:extLst>
            <a:ext uri="{FF2B5EF4-FFF2-40B4-BE49-F238E27FC236}">
              <a16:creationId xmlns:a16="http://schemas.microsoft.com/office/drawing/2014/main" id="{00000000-0008-0000-0400-0000BBE90200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>
          <a:extLst>
            <a:ext uri="{FF2B5EF4-FFF2-40B4-BE49-F238E27FC236}">
              <a16:creationId xmlns:a16="http://schemas.microsoft.com/office/drawing/2014/main" id="{00000000-0008-0000-0400-0000BCE90200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topLeftCell="A4" workbookViewId="0">
      <selection activeCell="U15" sqref="U15"/>
    </sheetView>
  </sheetViews>
  <sheetFormatPr defaultRowHeight="17.25" x14ac:dyDescent="0.2"/>
  <cols>
    <col min="1" max="1" width="9.625" style="31" customWidth="1"/>
    <col min="2" max="2" width="7.25" style="229" customWidth="1"/>
    <col min="3" max="3" width="9.625" style="230" customWidth="1"/>
    <col min="4" max="4" width="9" style="31"/>
    <col min="5" max="5" width="20" style="31" bestFit="1" customWidth="1"/>
    <col min="6" max="6" width="18.625" style="31" customWidth="1"/>
    <col min="7" max="7" width="7.75" style="31" customWidth="1"/>
    <col min="8" max="8" width="2.375" style="31" customWidth="1"/>
    <col min="9" max="9" width="7.75" style="31" customWidth="1"/>
    <col min="10" max="256" width="9" style="31"/>
    <col min="257" max="257" width="9.625" style="31" customWidth="1"/>
    <col min="258" max="258" width="7.25" style="31" customWidth="1"/>
    <col min="259" max="259" width="9.625" style="31" customWidth="1"/>
    <col min="260" max="260" width="9" style="31"/>
    <col min="261" max="261" width="20" style="31" bestFit="1" customWidth="1"/>
    <col min="262" max="262" width="18.625" style="31" customWidth="1"/>
    <col min="263" max="263" width="7.75" style="31" customWidth="1"/>
    <col min="264" max="264" width="2.375" style="31" customWidth="1"/>
    <col min="265" max="265" width="7.75" style="31" customWidth="1"/>
    <col min="266" max="512" width="9" style="31"/>
    <col min="513" max="513" width="9.625" style="31" customWidth="1"/>
    <col min="514" max="514" width="7.25" style="31" customWidth="1"/>
    <col min="515" max="515" width="9.625" style="31" customWidth="1"/>
    <col min="516" max="516" width="9" style="31"/>
    <col min="517" max="517" width="20" style="31" bestFit="1" customWidth="1"/>
    <col min="518" max="518" width="18.625" style="31" customWidth="1"/>
    <col min="519" max="519" width="7.75" style="31" customWidth="1"/>
    <col min="520" max="520" width="2.375" style="31" customWidth="1"/>
    <col min="521" max="521" width="7.75" style="31" customWidth="1"/>
    <col min="522" max="768" width="9" style="31"/>
    <col min="769" max="769" width="9.625" style="31" customWidth="1"/>
    <col min="770" max="770" width="7.25" style="31" customWidth="1"/>
    <col min="771" max="771" width="9.625" style="31" customWidth="1"/>
    <col min="772" max="772" width="9" style="31"/>
    <col min="773" max="773" width="20" style="31" bestFit="1" customWidth="1"/>
    <col min="774" max="774" width="18.625" style="31" customWidth="1"/>
    <col min="775" max="775" width="7.75" style="31" customWidth="1"/>
    <col min="776" max="776" width="2.375" style="31" customWidth="1"/>
    <col min="777" max="777" width="7.75" style="31" customWidth="1"/>
    <col min="778" max="1024" width="9" style="31"/>
    <col min="1025" max="1025" width="9.625" style="31" customWidth="1"/>
    <col min="1026" max="1026" width="7.25" style="31" customWidth="1"/>
    <col min="1027" max="1027" width="9.625" style="31" customWidth="1"/>
    <col min="1028" max="1028" width="9" style="31"/>
    <col min="1029" max="1029" width="20" style="31" bestFit="1" customWidth="1"/>
    <col min="1030" max="1030" width="18.625" style="31" customWidth="1"/>
    <col min="1031" max="1031" width="7.75" style="31" customWidth="1"/>
    <col min="1032" max="1032" width="2.375" style="31" customWidth="1"/>
    <col min="1033" max="1033" width="7.75" style="31" customWidth="1"/>
    <col min="1034" max="1280" width="9" style="31"/>
    <col min="1281" max="1281" width="9.625" style="31" customWidth="1"/>
    <col min="1282" max="1282" width="7.25" style="31" customWidth="1"/>
    <col min="1283" max="1283" width="9.625" style="31" customWidth="1"/>
    <col min="1284" max="1284" width="9" style="31"/>
    <col min="1285" max="1285" width="20" style="31" bestFit="1" customWidth="1"/>
    <col min="1286" max="1286" width="18.625" style="31" customWidth="1"/>
    <col min="1287" max="1287" width="7.75" style="31" customWidth="1"/>
    <col min="1288" max="1288" width="2.375" style="31" customWidth="1"/>
    <col min="1289" max="1289" width="7.75" style="31" customWidth="1"/>
    <col min="1290" max="1536" width="9" style="31"/>
    <col min="1537" max="1537" width="9.625" style="31" customWidth="1"/>
    <col min="1538" max="1538" width="7.25" style="31" customWidth="1"/>
    <col min="1539" max="1539" width="9.625" style="31" customWidth="1"/>
    <col min="1540" max="1540" width="9" style="31"/>
    <col min="1541" max="1541" width="20" style="31" bestFit="1" customWidth="1"/>
    <col min="1542" max="1542" width="18.625" style="31" customWidth="1"/>
    <col min="1543" max="1543" width="7.75" style="31" customWidth="1"/>
    <col min="1544" max="1544" width="2.375" style="31" customWidth="1"/>
    <col min="1545" max="1545" width="7.75" style="31" customWidth="1"/>
    <col min="1546" max="1792" width="9" style="31"/>
    <col min="1793" max="1793" width="9.625" style="31" customWidth="1"/>
    <col min="1794" max="1794" width="7.25" style="31" customWidth="1"/>
    <col min="1795" max="1795" width="9.625" style="31" customWidth="1"/>
    <col min="1796" max="1796" width="9" style="31"/>
    <col min="1797" max="1797" width="20" style="31" bestFit="1" customWidth="1"/>
    <col min="1798" max="1798" width="18.625" style="31" customWidth="1"/>
    <col min="1799" max="1799" width="7.75" style="31" customWidth="1"/>
    <col min="1800" max="1800" width="2.375" style="31" customWidth="1"/>
    <col min="1801" max="1801" width="7.75" style="31" customWidth="1"/>
    <col min="1802" max="2048" width="9" style="31"/>
    <col min="2049" max="2049" width="9.625" style="31" customWidth="1"/>
    <col min="2050" max="2050" width="7.25" style="31" customWidth="1"/>
    <col min="2051" max="2051" width="9.625" style="31" customWidth="1"/>
    <col min="2052" max="2052" width="9" style="31"/>
    <col min="2053" max="2053" width="20" style="31" bestFit="1" customWidth="1"/>
    <col min="2054" max="2054" width="18.625" style="31" customWidth="1"/>
    <col min="2055" max="2055" width="7.75" style="31" customWidth="1"/>
    <col min="2056" max="2056" width="2.375" style="31" customWidth="1"/>
    <col min="2057" max="2057" width="7.75" style="31" customWidth="1"/>
    <col min="2058" max="2304" width="9" style="31"/>
    <col min="2305" max="2305" width="9.625" style="31" customWidth="1"/>
    <col min="2306" max="2306" width="7.25" style="31" customWidth="1"/>
    <col min="2307" max="2307" width="9.625" style="31" customWidth="1"/>
    <col min="2308" max="2308" width="9" style="31"/>
    <col min="2309" max="2309" width="20" style="31" bestFit="1" customWidth="1"/>
    <col min="2310" max="2310" width="18.625" style="31" customWidth="1"/>
    <col min="2311" max="2311" width="7.75" style="31" customWidth="1"/>
    <col min="2312" max="2312" width="2.375" style="31" customWidth="1"/>
    <col min="2313" max="2313" width="7.75" style="31" customWidth="1"/>
    <col min="2314" max="2560" width="9" style="31"/>
    <col min="2561" max="2561" width="9.625" style="31" customWidth="1"/>
    <col min="2562" max="2562" width="7.25" style="31" customWidth="1"/>
    <col min="2563" max="2563" width="9.625" style="31" customWidth="1"/>
    <col min="2564" max="2564" width="9" style="31"/>
    <col min="2565" max="2565" width="20" style="31" bestFit="1" customWidth="1"/>
    <col min="2566" max="2566" width="18.625" style="31" customWidth="1"/>
    <col min="2567" max="2567" width="7.75" style="31" customWidth="1"/>
    <col min="2568" max="2568" width="2.375" style="31" customWidth="1"/>
    <col min="2569" max="2569" width="7.75" style="31" customWidth="1"/>
    <col min="2570" max="2816" width="9" style="31"/>
    <col min="2817" max="2817" width="9.625" style="31" customWidth="1"/>
    <col min="2818" max="2818" width="7.25" style="31" customWidth="1"/>
    <col min="2819" max="2819" width="9.625" style="31" customWidth="1"/>
    <col min="2820" max="2820" width="9" style="31"/>
    <col min="2821" max="2821" width="20" style="31" bestFit="1" customWidth="1"/>
    <col min="2822" max="2822" width="18.625" style="31" customWidth="1"/>
    <col min="2823" max="2823" width="7.75" style="31" customWidth="1"/>
    <col min="2824" max="2824" width="2.375" style="31" customWidth="1"/>
    <col min="2825" max="2825" width="7.75" style="31" customWidth="1"/>
    <col min="2826" max="3072" width="9" style="31"/>
    <col min="3073" max="3073" width="9.625" style="31" customWidth="1"/>
    <col min="3074" max="3074" width="7.25" style="31" customWidth="1"/>
    <col min="3075" max="3075" width="9.625" style="31" customWidth="1"/>
    <col min="3076" max="3076" width="9" style="31"/>
    <col min="3077" max="3077" width="20" style="31" bestFit="1" customWidth="1"/>
    <col min="3078" max="3078" width="18.625" style="31" customWidth="1"/>
    <col min="3079" max="3079" width="7.75" style="31" customWidth="1"/>
    <col min="3080" max="3080" width="2.375" style="31" customWidth="1"/>
    <col min="3081" max="3081" width="7.75" style="31" customWidth="1"/>
    <col min="3082" max="3328" width="9" style="31"/>
    <col min="3329" max="3329" width="9.625" style="31" customWidth="1"/>
    <col min="3330" max="3330" width="7.25" style="31" customWidth="1"/>
    <col min="3331" max="3331" width="9.625" style="31" customWidth="1"/>
    <col min="3332" max="3332" width="9" style="31"/>
    <col min="3333" max="3333" width="20" style="31" bestFit="1" customWidth="1"/>
    <col min="3334" max="3334" width="18.625" style="31" customWidth="1"/>
    <col min="3335" max="3335" width="7.75" style="31" customWidth="1"/>
    <col min="3336" max="3336" width="2.375" style="31" customWidth="1"/>
    <col min="3337" max="3337" width="7.75" style="31" customWidth="1"/>
    <col min="3338" max="3584" width="9" style="31"/>
    <col min="3585" max="3585" width="9.625" style="31" customWidth="1"/>
    <col min="3586" max="3586" width="7.25" style="31" customWidth="1"/>
    <col min="3587" max="3587" width="9.625" style="31" customWidth="1"/>
    <col min="3588" max="3588" width="9" style="31"/>
    <col min="3589" max="3589" width="20" style="31" bestFit="1" customWidth="1"/>
    <col min="3590" max="3590" width="18.625" style="31" customWidth="1"/>
    <col min="3591" max="3591" width="7.75" style="31" customWidth="1"/>
    <col min="3592" max="3592" width="2.375" style="31" customWidth="1"/>
    <col min="3593" max="3593" width="7.75" style="31" customWidth="1"/>
    <col min="3594" max="3840" width="9" style="31"/>
    <col min="3841" max="3841" width="9.625" style="31" customWidth="1"/>
    <col min="3842" max="3842" width="7.25" style="31" customWidth="1"/>
    <col min="3843" max="3843" width="9.625" style="31" customWidth="1"/>
    <col min="3844" max="3844" width="9" style="31"/>
    <col min="3845" max="3845" width="20" style="31" bestFit="1" customWidth="1"/>
    <col min="3846" max="3846" width="18.625" style="31" customWidth="1"/>
    <col min="3847" max="3847" width="7.75" style="31" customWidth="1"/>
    <col min="3848" max="3848" width="2.375" style="31" customWidth="1"/>
    <col min="3849" max="3849" width="7.75" style="31" customWidth="1"/>
    <col min="3850" max="4096" width="9" style="31"/>
    <col min="4097" max="4097" width="9.625" style="31" customWidth="1"/>
    <col min="4098" max="4098" width="7.25" style="31" customWidth="1"/>
    <col min="4099" max="4099" width="9.625" style="31" customWidth="1"/>
    <col min="4100" max="4100" width="9" style="31"/>
    <col min="4101" max="4101" width="20" style="31" bestFit="1" customWidth="1"/>
    <col min="4102" max="4102" width="18.625" style="31" customWidth="1"/>
    <col min="4103" max="4103" width="7.75" style="31" customWidth="1"/>
    <col min="4104" max="4104" width="2.375" style="31" customWidth="1"/>
    <col min="4105" max="4105" width="7.75" style="31" customWidth="1"/>
    <col min="4106" max="4352" width="9" style="31"/>
    <col min="4353" max="4353" width="9.625" style="31" customWidth="1"/>
    <col min="4354" max="4354" width="7.25" style="31" customWidth="1"/>
    <col min="4355" max="4355" width="9.625" style="31" customWidth="1"/>
    <col min="4356" max="4356" width="9" style="31"/>
    <col min="4357" max="4357" width="20" style="31" bestFit="1" customWidth="1"/>
    <col min="4358" max="4358" width="18.625" style="31" customWidth="1"/>
    <col min="4359" max="4359" width="7.75" style="31" customWidth="1"/>
    <col min="4360" max="4360" width="2.375" style="31" customWidth="1"/>
    <col min="4361" max="4361" width="7.75" style="31" customWidth="1"/>
    <col min="4362" max="4608" width="9" style="31"/>
    <col min="4609" max="4609" width="9.625" style="31" customWidth="1"/>
    <col min="4610" max="4610" width="7.25" style="31" customWidth="1"/>
    <col min="4611" max="4611" width="9.625" style="31" customWidth="1"/>
    <col min="4612" max="4612" width="9" style="31"/>
    <col min="4613" max="4613" width="20" style="31" bestFit="1" customWidth="1"/>
    <col min="4614" max="4614" width="18.625" style="31" customWidth="1"/>
    <col min="4615" max="4615" width="7.75" style="31" customWidth="1"/>
    <col min="4616" max="4616" width="2.375" style="31" customWidth="1"/>
    <col min="4617" max="4617" width="7.75" style="31" customWidth="1"/>
    <col min="4618" max="4864" width="9" style="31"/>
    <col min="4865" max="4865" width="9.625" style="31" customWidth="1"/>
    <col min="4866" max="4866" width="7.25" style="31" customWidth="1"/>
    <col min="4867" max="4867" width="9.625" style="31" customWidth="1"/>
    <col min="4868" max="4868" width="9" style="31"/>
    <col min="4869" max="4869" width="20" style="31" bestFit="1" customWidth="1"/>
    <col min="4870" max="4870" width="18.625" style="31" customWidth="1"/>
    <col min="4871" max="4871" width="7.75" style="31" customWidth="1"/>
    <col min="4872" max="4872" width="2.375" style="31" customWidth="1"/>
    <col min="4873" max="4873" width="7.75" style="31" customWidth="1"/>
    <col min="4874" max="5120" width="9" style="31"/>
    <col min="5121" max="5121" width="9.625" style="31" customWidth="1"/>
    <col min="5122" max="5122" width="7.25" style="31" customWidth="1"/>
    <col min="5123" max="5123" width="9.625" style="31" customWidth="1"/>
    <col min="5124" max="5124" width="9" style="31"/>
    <col min="5125" max="5125" width="20" style="31" bestFit="1" customWidth="1"/>
    <col min="5126" max="5126" width="18.625" style="31" customWidth="1"/>
    <col min="5127" max="5127" width="7.75" style="31" customWidth="1"/>
    <col min="5128" max="5128" width="2.375" style="31" customWidth="1"/>
    <col min="5129" max="5129" width="7.75" style="31" customWidth="1"/>
    <col min="5130" max="5376" width="9" style="31"/>
    <col min="5377" max="5377" width="9.625" style="31" customWidth="1"/>
    <col min="5378" max="5378" width="7.25" style="31" customWidth="1"/>
    <col min="5379" max="5379" width="9.625" style="31" customWidth="1"/>
    <col min="5380" max="5380" width="9" style="31"/>
    <col min="5381" max="5381" width="20" style="31" bestFit="1" customWidth="1"/>
    <col min="5382" max="5382" width="18.625" style="31" customWidth="1"/>
    <col min="5383" max="5383" width="7.75" style="31" customWidth="1"/>
    <col min="5384" max="5384" width="2.375" style="31" customWidth="1"/>
    <col min="5385" max="5385" width="7.75" style="31" customWidth="1"/>
    <col min="5386" max="5632" width="9" style="31"/>
    <col min="5633" max="5633" width="9.625" style="31" customWidth="1"/>
    <col min="5634" max="5634" width="7.25" style="31" customWidth="1"/>
    <col min="5635" max="5635" width="9.625" style="31" customWidth="1"/>
    <col min="5636" max="5636" width="9" style="31"/>
    <col min="5637" max="5637" width="20" style="31" bestFit="1" customWidth="1"/>
    <col min="5638" max="5638" width="18.625" style="31" customWidth="1"/>
    <col min="5639" max="5639" width="7.75" style="31" customWidth="1"/>
    <col min="5640" max="5640" width="2.375" style="31" customWidth="1"/>
    <col min="5641" max="5641" width="7.75" style="31" customWidth="1"/>
    <col min="5642" max="5888" width="9" style="31"/>
    <col min="5889" max="5889" width="9.625" style="31" customWidth="1"/>
    <col min="5890" max="5890" width="7.25" style="31" customWidth="1"/>
    <col min="5891" max="5891" width="9.625" style="31" customWidth="1"/>
    <col min="5892" max="5892" width="9" style="31"/>
    <col min="5893" max="5893" width="20" style="31" bestFit="1" customWidth="1"/>
    <col min="5894" max="5894" width="18.625" style="31" customWidth="1"/>
    <col min="5895" max="5895" width="7.75" style="31" customWidth="1"/>
    <col min="5896" max="5896" width="2.375" style="31" customWidth="1"/>
    <col min="5897" max="5897" width="7.75" style="31" customWidth="1"/>
    <col min="5898" max="6144" width="9" style="31"/>
    <col min="6145" max="6145" width="9.625" style="31" customWidth="1"/>
    <col min="6146" max="6146" width="7.25" style="31" customWidth="1"/>
    <col min="6147" max="6147" width="9.625" style="31" customWidth="1"/>
    <col min="6148" max="6148" width="9" style="31"/>
    <col min="6149" max="6149" width="20" style="31" bestFit="1" customWidth="1"/>
    <col min="6150" max="6150" width="18.625" style="31" customWidth="1"/>
    <col min="6151" max="6151" width="7.75" style="31" customWidth="1"/>
    <col min="6152" max="6152" width="2.375" style="31" customWidth="1"/>
    <col min="6153" max="6153" width="7.75" style="31" customWidth="1"/>
    <col min="6154" max="6400" width="9" style="31"/>
    <col min="6401" max="6401" width="9.625" style="31" customWidth="1"/>
    <col min="6402" max="6402" width="7.25" style="31" customWidth="1"/>
    <col min="6403" max="6403" width="9.625" style="31" customWidth="1"/>
    <col min="6404" max="6404" width="9" style="31"/>
    <col min="6405" max="6405" width="20" style="31" bestFit="1" customWidth="1"/>
    <col min="6406" max="6406" width="18.625" style="31" customWidth="1"/>
    <col min="6407" max="6407" width="7.75" style="31" customWidth="1"/>
    <col min="6408" max="6408" width="2.375" style="31" customWidth="1"/>
    <col min="6409" max="6409" width="7.75" style="31" customWidth="1"/>
    <col min="6410" max="6656" width="9" style="31"/>
    <col min="6657" max="6657" width="9.625" style="31" customWidth="1"/>
    <col min="6658" max="6658" width="7.25" style="31" customWidth="1"/>
    <col min="6659" max="6659" width="9.625" style="31" customWidth="1"/>
    <col min="6660" max="6660" width="9" style="31"/>
    <col min="6661" max="6661" width="20" style="31" bestFit="1" customWidth="1"/>
    <col min="6662" max="6662" width="18.625" style="31" customWidth="1"/>
    <col min="6663" max="6663" width="7.75" style="31" customWidth="1"/>
    <col min="6664" max="6664" width="2.375" style="31" customWidth="1"/>
    <col min="6665" max="6665" width="7.75" style="31" customWidth="1"/>
    <col min="6666" max="6912" width="9" style="31"/>
    <col min="6913" max="6913" width="9.625" style="31" customWidth="1"/>
    <col min="6914" max="6914" width="7.25" style="31" customWidth="1"/>
    <col min="6915" max="6915" width="9.625" style="31" customWidth="1"/>
    <col min="6916" max="6916" width="9" style="31"/>
    <col min="6917" max="6917" width="20" style="31" bestFit="1" customWidth="1"/>
    <col min="6918" max="6918" width="18.625" style="31" customWidth="1"/>
    <col min="6919" max="6919" width="7.75" style="31" customWidth="1"/>
    <col min="6920" max="6920" width="2.375" style="31" customWidth="1"/>
    <col min="6921" max="6921" width="7.75" style="31" customWidth="1"/>
    <col min="6922" max="7168" width="9" style="31"/>
    <col min="7169" max="7169" width="9.625" style="31" customWidth="1"/>
    <col min="7170" max="7170" width="7.25" style="31" customWidth="1"/>
    <col min="7171" max="7171" width="9.625" style="31" customWidth="1"/>
    <col min="7172" max="7172" width="9" style="31"/>
    <col min="7173" max="7173" width="20" style="31" bestFit="1" customWidth="1"/>
    <col min="7174" max="7174" width="18.625" style="31" customWidth="1"/>
    <col min="7175" max="7175" width="7.75" style="31" customWidth="1"/>
    <col min="7176" max="7176" width="2.375" style="31" customWidth="1"/>
    <col min="7177" max="7177" width="7.75" style="31" customWidth="1"/>
    <col min="7178" max="7424" width="9" style="31"/>
    <col min="7425" max="7425" width="9.625" style="31" customWidth="1"/>
    <col min="7426" max="7426" width="7.25" style="31" customWidth="1"/>
    <col min="7427" max="7427" width="9.625" style="31" customWidth="1"/>
    <col min="7428" max="7428" width="9" style="31"/>
    <col min="7429" max="7429" width="20" style="31" bestFit="1" customWidth="1"/>
    <col min="7430" max="7430" width="18.625" style="31" customWidth="1"/>
    <col min="7431" max="7431" width="7.75" style="31" customWidth="1"/>
    <col min="7432" max="7432" width="2.375" style="31" customWidth="1"/>
    <col min="7433" max="7433" width="7.75" style="31" customWidth="1"/>
    <col min="7434" max="7680" width="9" style="31"/>
    <col min="7681" max="7681" width="9.625" style="31" customWidth="1"/>
    <col min="7682" max="7682" width="7.25" style="31" customWidth="1"/>
    <col min="7683" max="7683" width="9.625" style="31" customWidth="1"/>
    <col min="7684" max="7684" width="9" style="31"/>
    <col min="7685" max="7685" width="20" style="31" bestFit="1" customWidth="1"/>
    <col min="7686" max="7686" width="18.625" style="31" customWidth="1"/>
    <col min="7687" max="7687" width="7.75" style="31" customWidth="1"/>
    <col min="7688" max="7688" width="2.375" style="31" customWidth="1"/>
    <col min="7689" max="7689" width="7.75" style="31" customWidth="1"/>
    <col min="7690" max="7936" width="9" style="31"/>
    <col min="7937" max="7937" width="9.625" style="31" customWidth="1"/>
    <col min="7938" max="7938" width="7.25" style="31" customWidth="1"/>
    <col min="7939" max="7939" width="9.625" style="31" customWidth="1"/>
    <col min="7940" max="7940" width="9" style="31"/>
    <col min="7941" max="7941" width="20" style="31" bestFit="1" customWidth="1"/>
    <col min="7942" max="7942" width="18.625" style="31" customWidth="1"/>
    <col min="7943" max="7943" width="7.75" style="31" customWidth="1"/>
    <col min="7944" max="7944" width="2.375" style="31" customWidth="1"/>
    <col min="7945" max="7945" width="7.75" style="31" customWidth="1"/>
    <col min="7946" max="8192" width="9" style="31"/>
    <col min="8193" max="8193" width="9.625" style="31" customWidth="1"/>
    <col min="8194" max="8194" width="7.25" style="31" customWidth="1"/>
    <col min="8195" max="8195" width="9.625" style="31" customWidth="1"/>
    <col min="8196" max="8196" width="9" style="31"/>
    <col min="8197" max="8197" width="20" style="31" bestFit="1" customWidth="1"/>
    <col min="8198" max="8198" width="18.625" style="31" customWidth="1"/>
    <col min="8199" max="8199" width="7.75" style="31" customWidth="1"/>
    <col min="8200" max="8200" width="2.375" style="31" customWidth="1"/>
    <col min="8201" max="8201" width="7.75" style="31" customWidth="1"/>
    <col min="8202" max="8448" width="9" style="31"/>
    <col min="8449" max="8449" width="9.625" style="31" customWidth="1"/>
    <col min="8450" max="8450" width="7.25" style="31" customWidth="1"/>
    <col min="8451" max="8451" width="9.625" style="31" customWidth="1"/>
    <col min="8452" max="8452" width="9" style="31"/>
    <col min="8453" max="8453" width="20" style="31" bestFit="1" customWidth="1"/>
    <col min="8454" max="8454" width="18.625" style="31" customWidth="1"/>
    <col min="8455" max="8455" width="7.75" style="31" customWidth="1"/>
    <col min="8456" max="8456" width="2.375" style="31" customWidth="1"/>
    <col min="8457" max="8457" width="7.75" style="31" customWidth="1"/>
    <col min="8458" max="8704" width="9" style="31"/>
    <col min="8705" max="8705" width="9.625" style="31" customWidth="1"/>
    <col min="8706" max="8706" width="7.25" style="31" customWidth="1"/>
    <col min="8707" max="8707" width="9.625" style="31" customWidth="1"/>
    <col min="8708" max="8708" width="9" style="31"/>
    <col min="8709" max="8709" width="20" style="31" bestFit="1" customWidth="1"/>
    <col min="8710" max="8710" width="18.625" style="31" customWidth="1"/>
    <col min="8711" max="8711" width="7.75" style="31" customWidth="1"/>
    <col min="8712" max="8712" width="2.375" style="31" customWidth="1"/>
    <col min="8713" max="8713" width="7.75" style="31" customWidth="1"/>
    <col min="8714" max="8960" width="9" style="31"/>
    <col min="8961" max="8961" width="9.625" style="31" customWidth="1"/>
    <col min="8962" max="8962" width="7.25" style="31" customWidth="1"/>
    <col min="8963" max="8963" width="9.625" style="31" customWidth="1"/>
    <col min="8964" max="8964" width="9" style="31"/>
    <col min="8965" max="8965" width="20" style="31" bestFit="1" customWidth="1"/>
    <col min="8966" max="8966" width="18.625" style="31" customWidth="1"/>
    <col min="8967" max="8967" width="7.75" style="31" customWidth="1"/>
    <col min="8968" max="8968" width="2.375" style="31" customWidth="1"/>
    <col min="8969" max="8969" width="7.75" style="31" customWidth="1"/>
    <col min="8970" max="9216" width="9" style="31"/>
    <col min="9217" max="9217" width="9.625" style="31" customWidth="1"/>
    <col min="9218" max="9218" width="7.25" style="31" customWidth="1"/>
    <col min="9219" max="9219" width="9.625" style="31" customWidth="1"/>
    <col min="9220" max="9220" width="9" style="31"/>
    <col min="9221" max="9221" width="20" style="31" bestFit="1" customWidth="1"/>
    <col min="9222" max="9222" width="18.625" style="31" customWidth="1"/>
    <col min="9223" max="9223" width="7.75" style="31" customWidth="1"/>
    <col min="9224" max="9224" width="2.375" style="31" customWidth="1"/>
    <col min="9225" max="9225" width="7.75" style="31" customWidth="1"/>
    <col min="9226" max="9472" width="9" style="31"/>
    <col min="9473" max="9473" width="9.625" style="31" customWidth="1"/>
    <col min="9474" max="9474" width="7.25" style="31" customWidth="1"/>
    <col min="9475" max="9475" width="9.625" style="31" customWidth="1"/>
    <col min="9476" max="9476" width="9" style="31"/>
    <col min="9477" max="9477" width="20" style="31" bestFit="1" customWidth="1"/>
    <col min="9478" max="9478" width="18.625" style="31" customWidth="1"/>
    <col min="9479" max="9479" width="7.75" style="31" customWidth="1"/>
    <col min="9480" max="9480" width="2.375" style="31" customWidth="1"/>
    <col min="9481" max="9481" width="7.75" style="31" customWidth="1"/>
    <col min="9482" max="9728" width="9" style="31"/>
    <col min="9729" max="9729" width="9.625" style="31" customWidth="1"/>
    <col min="9730" max="9730" width="7.25" style="31" customWidth="1"/>
    <col min="9731" max="9731" width="9.625" style="31" customWidth="1"/>
    <col min="9732" max="9732" width="9" style="31"/>
    <col min="9733" max="9733" width="20" style="31" bestFit="1" customWidth="1"/>
    <col min="9734" max="9734" width="18.625" style="31" customWidth="1"/>
    <col min="9735" max="9735" width="7.75" style="31" customWidth="1"/>
    <col min="9736" max="9736" width="2.375" style="31" customWidth="1"/>
    <col min="9737" max="9737" width="7.75" style="31" customWidth="1"/>
    <col min="9738" max="9984" width="9" style="31"/>
    <col min="9985" max="9985" width="9.625" style="31" customWidth="1"/>
    <col min="9986" max="9986" width="7.25" style="31" customWidth="1"/>
    <col min="9987" max="9987" width="9.625" style="31" customWidth="1"/>
    <col min="9988" max="9988" width="9" style="31"/>
    <col min="9989" max="9989" width="20" style="31" bestFit="1" customWidth="1"/>
    <col min="9990" max="9990" width="18.625" style="31" customWidth="1"/>
    <col min="9991" max="9991" width="7.75" style="31" customWidth="1"/>
    <col min="9992" max="9992" width="2.375" style="31" customWidth="1"/>
    <col min="9993" max="9993" width="7.75" style="31" customWidth="1"/>
    <col min="9994" max="10240" width="9" style="31"/>
    <col min="10241" max="10241" width="9.625" style="31" customWidth="1"/>
    <col min="10242" max="10242" width="7.25" style="31" customWidth="1"/>
    <col min="10243" max="10243" width="9.625" style="31" customWidth="1"/>
    <col min="10244" max="10244" width="9" style="31"/>
    <col min="10245" max="10245" width="20" style="31" bestFit="1" customWidth="1"/>
    <col min="10246" max="10246" width="18.625" style="31" customWidth="1"/>
    <col min="10247" max="10247" width="7.75" style="31" customWidth="1"/>
    <col min="10248" max="10248" width="2.375" style="31" customWidth="1"/>
    <col min="10249" max="10249" width="7.75" style="31" customWidth="1"/>
    <col min="10250" max="10496" width="9" style="31"/>
    <col min="10497" max="10497" width="9.625" style="31" customWidth="1"/>
    <col min="10498" max="10498" width="7.25" style="31" customWidth="1"/>
    <col min="10499" max="10499" width="9.625" style="31" customWidth="1"/>
    <col min="10500" max="10500" width="9" style="31"/>
    <col min="10501" max="10501" width="20" style="31" bestFit="1" customWidth="1"/>
    <col min="10502" max="10502" width="18.625" style="31" customWidth="1"/>
    <col min="10503" max="10503" width="7.75" style="31" customWidth="1"/>
    <col min="10504" max="10504" width="2.375" style="31" customWidth="1"/>
    <col min="10505" max="10505" width="7.75" style="31" customWidth="1"/>
    <col min="10506" max="10752" width="9" style="31"/>
    <col min="10753" max="10753" width="9.625" style="31" customWidth="1"/>
    <col min="10754" max="10754" width="7.25" style="31" customWidth="1"/>
    <col min="10755" max="10755" width="9.625" style="31" customWidth="1"/>
    <col min="10756" max="10756" width="9" style="31"/>
    <col min="10757" max="10757" width="20" style="31" bestFit="1" customWidth="1"/>
    <col min="10758" max="10758" width="18.625" style="31" customWidth="1"/>
    <col min="10759" max="10759" width="7.75" style="31" customWidth="1"/>
    <col min="10760" max="10760" width="2.375" style="31" customWidth="1"/>
    <col min="10761" max="10761" width="7.75" style="31" customWidth="1"/>
    <col min="10762" max="11008" width="9" style="31"/>
    <col min="11009" max="11009" width="9.625" style="31" customWidth="1"/>
    <col min="11010" max="11010" width="7.25" style="31" customWidth="1"/>
    <col min="11011" max="11011" width="9.625" style="31" customWidth="1"/>
    <col min="11012" max="11012" width="9" style="31"/>
    <col min="11013" max="11013" width="20" style="31" bestFit="1" customWidth="1"/>
    <col min="11014" max="11014" width="18.625" style="31" customWidth="1"/>
    <col min="11015" max="11015" width="7.75" style="31" customWidth="1"/>
    <col min="11016" max="11016" width="2.375" style="31" customWidth="1"/>
    <col min="11017" max="11017" width="7.75" style="31" customWidth="1"/>
    <col min="11018" max="11264" width="9" style="31"/>
    <col min="11265" max="11265" width="9.625" style="31" customWidth="1"/>
    <col min="11266" max="11266" width="7.25" style="31" customWidth="1"/>
    <col min="11267" max="11267" width="9.625" style="31" customWidth="1"/>
    <col min="11268" max="11268" width="9" style="31"/>
    <col min="11269" max="11269" width="20" style="31" bestFit="1" customWidth="1"/>
    <col min="11270" max="11270" width="18.625" style="31" customWidth="1"/>
    <col min="11271" max="11271" width="7.75" style="31" customWidth="1"/>
    <col min="11272" max="11272" width="2.375" style="31" customWidth="1"/>
    <col min="11273" max="11273" width="7.75" style="31" customWidth="1"/>
    <col min="11274" max="11520" width="9" style="31"/>
    <col min="11521" max="11521" width="9.625" style="31" customWidth="1"/>
    <col min="11522" max="11522" width="7.25" style="31" customWidth="1"/>
    <col min="11523" max="11523" width="9.625" style="31" customWidth="1"/>
    <col min="11524" max="11524" width="9" style="31"/>
    <col min="11525" max="11525" width="20" style="31" bestFit="1" customWidth="1"/>
    <col min="11526" max="11526" width="18.625" style="31" customWidth="1"/>
    <col min="11527" max="11527" width="7.75" style="31" customWidth="1"/>
    <col min="11528" max="11528" width="2.375" style="31" customWidth="1"/>
    <col min="11529" max="11529" width="7.75" style="31" customWidth="1"/>
    <col min="11530" max="11776" width="9" style="31"/>
    <col min="11777" max="11777" width="9.625" style="31" customWidth="1"/>
    <col min="11778" max="11778" width="7.25" style="31" customWidth="1"/>
    <col min="11779" max="11779" width="9.625" style="31" customWidth="1"/>
    <col min="11780" max="11780" width="9" style="31"/>
    <col min="11781" max="11781" width="20" style="31" bestFit="1" customWidth="1"/>
    <col min="11782" max="11782" width="18.625" style="31" customWidth="1"/>
    <col min="11783" max="11783" width="7.75" style="31" customWidth="1"/>
    <col min="11784" max="11784" width="2.375" style="31" customWidth="1"/>
    <col min="11785" max="11785" width="7.75" style="31" customWidth="1"/>
    <col min="11786" max="12032" width="9" style="31"/>
    <col min="12033" max="12033" width="9.625" style="31" customWidth="1"/>
    <col min="12034" max="12034" width="7.25" style="31" customWidth="1"/>
    <col min="12035" max="12035" width="9.625" style="31" customWidth="1"/>
    <col min="12036" max="12036" width="9" style="31"/>
    <col min="12037" max="12037" width="20" style="31" bestFit="1" customWidth="1"/>
    <col min="12038" max="12038" width="18.625" style="31" customWidth="1"/>
    <col min="12039" max="12039" width="7.75" style="31" customWidth="1"/>
    <col min="12040" max="12040" width="2.375" style="31" customWidth="1"/>
    <col min="12041" max="12041" width="7.75" style="31" customWidth="1"/>
    <col min="12042" max="12288" width="9" style="31"/>
    <col min="12289" max="12289" width="9.625" style="31" customWidth="1"/>
    <col min="12290" max="12290" width="7.25" style="31" customWidth="1"/>
    <col min="12291" max="12291" width="9.625" style="31" customWidth="1"/>
    <col min="12292" max="12292" width="9" style="31"/>
    <col min="12293" max="12293" width="20" style="31" bestFit="1" customWidth="1"/>
    <col min="12294" max="12294" width="18.625" style="31" customWidth="1"/>
    <col min="12295" max="12295" width="7.75" style="31" customWidth="1"/>
    <col min="12296" max="12296" width="2.375" style="31" customWidth="1"/>
    <col min="12297" max="12297" width="7.75" style="31" customWidth="1"/>
    <col min="12298" max="12544" width="9" style="31"/>
    <col min="12545" max="12545" width="9.625" style="31" customWidth="1"/>
    <col min="12546" max="12546" width="7.25" style="31" customWidth="1"/>
    <col min="12547" max="12547" width="9.625" style="31" customWidth="1"/>
    <col min="12548" max="12548" width="9" style="31"/>
    <col min="12549" max="12549" width="20" style="31" bestFit="1" customWidth="1"/>
    <col min="12550" max="12550" width="18.625" style="31" customWidth="1"/>
    <col min="12551" max="12551" width="7.75" style="31" customWidth="1"/>
    <col min="12552" max="12552" width="2.375" style="31" customWidth="1"/>
    <col min="12553" max="12553" width="7.75" style="31" customWidth="1"/>
    <col min="12554" max="12800" width="9" style="31"/>
    <col min="12801" max="12801" width="9.625" style="31" customWidth="1"/>
    <col min="12802" max="12802" width="7.25" style="31" customWidth="1"/>
    <col min="12803" max="12803" width="9.625" style="31" customWidth="1"/>
    <col min="12804" max="12804" width="9" style="31"/>
    <col min="12805" max="12805" width="20" style="31" bestFit="1" customWidth="1"/>
    <col min="12806" max="12806" width="18.625" style="31" customWidth="1"/>
    <col min="12807" max="12807" width="7.75" style="31" customWidth="1"/>
    <col min="12808" max="12808" width="2.375" style="31" customWidth="1"/>
    <col min="12809" max="12809" width="7.75" style="31" customWidth="1"/>
    <col min="12810" max="13056" width="9" style="31"/>
    <col min="13057" max="13057" width="9.625" style="31" customWidth="1"/>
    <col min="13058" max="13058" width="7.25" style="31" customWidth="1"/>
    <col min="13059" max="13059" width="9.625" style="31" customWidth="1"/>
    <col min="13060" max="13060" width="9" style="31"/>
    <col min="13061" max="13061" width="20" style="31" bestFit="1" customWidth="1"/>
    <col min="13062" max="13062" width="18.625" style="31" customWidth="1"/>
    <col min="13063" max="13063" width="7.75" style="31" customWidth="1"/>
    <col min="13064" max="13064" width="2.375" style="31" customWidth="1"/>
    <col min="13065" max="13065" width="7.75" style="31" customWidth="1"/>
    <col min="13066" max="13312" width="9" style="31"/>
    <col min="13313" max="13313" width="9.625" style="31" customWidth="1"/>
    <col min="13314" max="13314" width="7.25" style="31" customWidth="1"/>
    <col min="13315" max="13315" width="9.625" style="31" customWidth="1"/>
    <col min="13316" max="13316" width="9" style="31"/>
    <col min="13317" max="13317" width="20" style="31" bestFit="1" customWidth="1"/>
    <col min="13318" max="13318" width="18.625" style="31" customWidth="1"/>
    <col min="13319" max="13319" width="7.75" style="31" customWidth="1"/>
    <col min="13320" max="13320" width="2.375" style="31" customWidth="1"/>
    <col min="13321" max="13321" width="7.75" style="31" customWidth="1"/>
    <col min="13322" max="13568" width="9" style="31"/>
    <col min="13569" max="13569" width="9.625" style="31" customWidth="1"/>
    <col min="13570" max="13570" width="7.25" style="31" customWidth="1"/>
    <col min="13571" max="13571" width="9.625" style="31" customWidth="1"/>
    <col min="13572" max="13572" width="9" style="31"/>
    <col min="13573" max="13573" width="20" style="31" bestFit="1" customWidth="1"/>
    <col min="13574" max="13574" width="18.625" style="31" customWidth="1"/>
    <col min="13575" max="13575" width="7.75" style="31" customWidth="1"/>
    <col min="13576" max="13576" width="2.375" style="31" customWidth="1"/>
    <col min="13577" max="13577" width="7.75" style="31" customWidth="1"/>
    <col min="13578" max="13824" width="9" style="31"/>
    <col min="13825" max="13825" width="9.625" style="31" customWidth="1"/>
    <col min="13826" max="13826" width="7.25" style="31" customWidth="1"/>
    <col min="13827" max="13827" width="9.625" style="31" customWidth="1"/>
    <col min="13828" max="13828" width="9" style="31"/>
    <col min="13829" max="13829" width="20" style="31" bestFit="1" customWidth="1"/>
    <col min="13830" max="13830" width="18.625" style="31" customWidth="1"/>
    <col min="13831" max="13831" width="7.75" style="31" customWidth="1"/>
    <col min="13832" max="13832" width="2.375" style="31" customWidth="1"/>
    <col min="13833" max="13833" width="7.75" style="31" customWidth="1"/>
    <col min="13834" max="14080" width="9" style="31"/>
    <col min="14081" max="14081" width="9.625" style="31" customWidth="1"/>
    <col min="14082" max="14082" width="7.25" style="31" customWidth="1"/>
    <col min="14083" max="14083" width="9.625" style="31" customWidth="1"/>
    <col min="14084" max="14084" width="9" style="31"/>
    <col min="14085" max="14085" width="20" style="31" bestFit="1" customWidth="1"/>
    <col min="14086" max="14086" width="18.625" style="31" customWidth="1"/>
    <col min="14087" max="14087" width="7.75" style="31" customWidth="1"/>
    <col min="14088" max="14088" width="2.375" style="31" customWidth="1"/>
    <col min="14089" max="14089" width="7.75" style="31" customWidth="1"/>
    <col min="14090" max="14336" width="9" style="31"/>
    <col min="14337" max="14337" width="9.625" style="31" customWidth="1"/>
    <col min="14338" max="14338" width="7.25" style="31" customWidth="1"/>
    <col min="14339" max="14339" width="9.625" style="31" customWidth="1"/>
    <col min="14340" max="14340" width="9" style="31"/>
    <col min="14341" max="14341" width="20" style="31" bestFit="1" customWidth="1"/>
    <col min="14342" max="14342" width="18.625" style="31" customWidth="1"/>
    <col min="14343" max="14343" width="7.75" style="31" customWidth="1"/>
    <col min="14344" max="14344" width="2.375" style="31" customWidth="1"/>
    <col min="14345" max="14345" width="7.75" style="31" customWidth="1"/>
    <col min="14346" max="14592" width="9" style="31"/>
    <col min="14593" max="14593" width="9.625" style="31" customWidth="1"/>
    <col min="14594" max="14594" width="7.25" style="31" customWidth="1"/>
    <col min="14595" max="14595" width="9.625" style="31" customWidth="1"/>
    <col min="14596" max="14596" width="9" style="31"/>
    <col min="14597" max="14597" width="20" style="31" bestFit="1" customWidth="1"/>
    <col min="14598" max="14598" width="18.625" style="31" customWidth="1"/>
    <col min="14599" max="14599" width="7.75" style="31" customWidth="1"/>
    <col min="14600" max="14600" width="2.375" style="31" customWidth="1"/>
    <col min="14601" max="14601" width="7.75" style="31" customWidth="1"/>
    <col min="14602" max="14848" width="9" style="31"/>
    <col min="14849" max="14849" width="9.625" style="31" customWidth="1"/>
    <col min="14850" max="14850" width="7.25" style="31" customWidth="1"/>
    <col min="14851" max="14851" width="9.625" style="31" customWidth="1"/>
    <col min="14852" max="14852" width="9" style="31"/>
    <col min="14853" max="14853" width="20" style="31" bestFit="1" customWidth="1"/>
    <col min="14854" max="14854" width="18.625" style="31" customWidth="1"/>
    <col min="14855" max="14855" width="7.75" style="31" customWidth="1"/>
    <col min="14856" max="14856" width="2.375" style="31" customWidth="1"/>
    <col min="14857" max="14857" width="7.75" style="31" customWidth="1"/>
    <col min="14858" max="15104" width="9" style="31"/>
    <col min="15105" max="15105" width="9.625" style="31" customWidth="1"/>
    <col min="15106" max="15106" width="7.25" style="31" customWidth="1"/>
    <col min="15107" max="15107" width="9.625" style="31" customWidth="1"/>
    <col min="15108" max="15108" width="9" style="31"/>
    <col min="15109" max="15109" width="20" style="31" bestFit="1" customWidth="1"/>
    <col min="15110" max="15110" width="18.625" style="31" customWidth="1"/>
    <col min="15111" max="15111" width="7.75" style="31" customWidth="1"/>
    <col min="15112" max="15112" width="2.375" style="31" customWidth="1"/>
    <col min="15113" max="15113" width="7.75" style="31" customWidth="1"/>
    <col min="15114" max="15360" width="9" style="31"/>
    <col min="15361" max="15361" width="9.625" style="31" customWidth="1"/>
    <col min="15362" max="15362" width="7.25" style="31" customWidth="1"/>
    <col min="15363" max="15363" width="9.625" style="31" customWidth="1"/>
    <col min="15364" max="15364" width="9" style="31"/>
    <col min="15365" max="15365" width="20" style="31" bestFit="1" customWidth="1"/>
    <col min="15366" max="15366" width="18.625" style="31" customWidth="1"/>
    <col min="15367" max="15367" width="7.75" style="31" customWidth="1"/>
    <col min="15368" max="15368" width="2.375" style="31" customWidth="1"/>
    <col min="15369" max="15369" width="7.75" style="31" customWidth="1"/>
    <col min="15370" max="15616" width="9" style="31"/>
    <col min="15617" max="15617" width="9.625" style="31" customWidth="1"/>
    <col min="15618" max="15618" width="7.25" style="31" customWidth="1"/>
    <col min="15619" max="15619" width="9.625" style="31" customWidth="1"/>
    <col min="15620" max="15620" width="9" style="31"/>
    <col min="15621" max="15621" width="20" style="31" bestFit="1" customWidth="1"/>
    <col min="15622" max="15622" width="18.625" style="31" customWidth="1"/>
    <col min="15623" max="15623" width="7.75" style="31" customWidth="1"/>
    <col min="15624" max="15624" width="2.375" style="31" customWidth="1"/>
    <col min="15625" max="15625" width="7.75" style="31" customWidth="1"/>
    <col min="15626" max="15872" width="9" style="31"/>
    <col min="15873" max="15873" width="9.625" style="31" customWidth="1"/>
    <col min="15874" max="15874" width="7.25" style="31" customWidth="1"/>
    <col min="15875" max="15875" width="9.625" style="31" customWidth="1"/>
    <col min="15876" max="15876" width="9" style="31"/>
    <col min="15877" max="15877" width="20" style="31" bestFit="1" customWidth="1"/>
    <col min="15878" max="15878" width="18.625" style="31" customWidth="1"/>
    <col min="15879" max="15879" width="7.75" style="31" customWidth="1"/>
    <col min="15880" max="15880" width="2.375" style="31" customWidth="1"/>
    <col min="15881" max="15881" width="7.75" style="31" customWidth="1"/>
    <col min="15882" max="16128" width="9" style="31"/>
    <col min="16129" max="16129" width="9.625" style="31" customWidth="1"/>
    <col min="16130" max="16130" width="7.25" style="31" customWidth="1"/>
    <col min="16131" max="16131" width="9.625" style="31" customWidth="1"/>
    <col min="16132" max="16132" width="9" style="31"/>
    <col min="16133" max="16133" width="20" style="31" bestFit="1" customWidth="1"/>
    <col min="16134" max="16134" width="18.625" style="31" customWidth="1"/>
    <col min="16135" max="16135" width="7.75" style="31" customWidth="1"/>
    <col min="16136" max="16136" width="2.375" style="31" customWidth="1"/>
    <col min="16137" max="16137" width="7.75" style="31" customWidth="1"/>
    <col min="16138" max="16384" width="9" style="31"/>
  </cols>
  <sheetData>
    <row r="1" spans="1:8" ht="21" customHeight="1" x14ac:dyDescent="0.2">
      <c r="A1" s="224"/>
      <c r="B1" s="225"/>
      <c r="C1" s="226"/>
      <c r="D1" s="227"/>
      <c r="E1" s="227"/>
      <c r="F1" s="227"/>
      <c r="G1" s="227"/>
      <c r="H1" s="228"/>
    </row>
    <row r="2" spans="1:8" ht="24" x14ac:dyDescent="0.25">
      <c r="A2" s="442" t="s">
        <v>131</v>
      </c>
      <c r="B2" s="443"/>
      <c r="C2" s="443"/>
      <c r="D2" s="443"/>
      <c r="E2" s="443"/>
      <c r="F2" s="443"/>
      <c r="G2" s="443"/>
      <c r="H2" s="444"/>
    </row>
    <row r="3" spans="1:8" ht="30" customHeight="1" x14ac:dyDescent="0.2">
      <c r="A3" s="445"/>
      <c r="B3" s="443"/>
      <c r="C3" s="443"/>
      <c r="D3" s="443"/>
      <c r="E3" s="443"/>
      <c r="F3" s="443"/>
      <c r="G3" s="443"/>
      <c r="H3" s="444"/>
    </row>
    <row r="4" spans="1:8" x14ac:dyDescent="0.2">
      <c r="A4" s="99"/>
      <c r="H4" s="231"/>
    </row>
    <row r="5" spans="1:8" x14ac:dyDescent="0.2">
      <c r="A5" s="232"/>
      <c r="B5"/>
      <c r="C5"/>
      <c r="D5"/>
      <c r="E5"/>
      <c r="F5"/>
      <c r="G5"/>
      <c r="H5" s="233"/>
    </row>
    <row r="6" spans="1:8" ht="23.25" customHeight="1" x14ac:dyDescent="0.15">
      <c r="A6" s="234"/>
      <c r="B6" s="235" t="s">
        <v>132</v>
      </c>
      <c r="C6" s="236"/>
      <c r="D6" s="237" t="s">
        <v>133</v>
      </c>
      <c r="E6" s="237"/>
      <c r="F6" s="238"/>
      <c r="G6" s="238"/>
      <c r="H6" s="231"/>
    </row>
    <row r="7" spans="1:8" s="238" customFormat="1" ht="17.100000000000001" customHeight="1" x14ac:dyDescent="0.15">
      <c r="A7" s="239"/>
      <c r="B7" s="240">
        <v>1</v>
      </c>
      <c r="C7" s="241"/>
      <c r="D7" s="238" t="s">
        <v>134</v>
      </c>
      <c r="G7" s="242"/>
      <c r="H7" s="243"/>
    </row>
    <row r="8" spans="1:8" s="238" customFormat="1" ht="17.100000000000001" customHeight="1" x14ac:dyDescent="0.15">
      <c r="A8" s="239"/>
      <c r="B8" s="244"/>
      <c r="C8" s="241"/>
      <c r="H8" s="243"/>
    </row>
    <row r="9" spans="1:8" s="238" customFormat="1" ht="17.100000000000001" customHeight="1" x14ac:dyDescent="0.15">
      <c r="A9" s="239"/>
      <c r="B9" s="245">
        <v>2</v>
      </c>
      <c r="C9" s="241"/>
      <c r="D9" s="238" t="s">
        <v>135</v>
      </c>
      <c r="G9" s="242"/>
      <c r="H9" s="243"/>
    </row>
    <row r="10" spans="1:8" s="238" customFormat="1" ht="17.100000000000001" customHeight="1" x14ac:dyDescent="0.15">
      <c r="A10" s="239"/>
      <c r="B10" s="244"/>
      <c r="C10" s="241"/>
      <c r="H10" s="243"/>
    </row>
    <row r="11" spans="1:8" s="238" customFormat="1" ht="17.100000000000001" customHeight="1" x14ac:dyDescent="0.15">
      <c r="A11" s="239"/>
      <c r="B11" s="246">
        <v>3</v>
      </c>
      <c r="C11" s="241"/>
      <c r="D11" s="238" t="s">
        <v>136</v>
      </c>
      <c r="G11" s="242"/>
      <c r="H11" s="243"/>
    </row>
    <row r="12" spans="1:8" s="238" customFormat="1" ht="17.100000000000001" customHeight="1" x14ac:dyDescent="0.15">
      <c r="A12" s="239"/>
      <c r="B12" s="244"/>
      <c r="C12" s="241"/>
      <c r="H12" s="243"/>
    </row>
    <row r="13" spans="1:8" s="238" customFormat="1" ht="17.100000000000001" customHeight="1" x14ac:dyDescent="0.15">
      <c r="A13" s="239"/>
      <c r="B13" s="342">
        <v>4</v>
      </c>
      <c r="C13" s="241"/>
      <c r="D13" s="238" t="s">
        <v>137</v>
      </c>
      <c r="G13" s="242"/>
      <c r="H13" s="243"/>
    </row>
    <row r="14" spans="1:8" s="238" customFormat="1" ht="17.100000000000001" customHeight="1" x14ac:dyDescent="0.15">
      <c r="A14" s="239"/>
      <c r="B14" s="244" t="s">
        <v>138</v>
      </c>
      <c r="C14" s="241"/>
      <c r="H14" s="243"/>
    </row>
    <row r="15" spans="1:8" s="238" customFormat="1" ht="17.100000000000001" customHeight="1" x14ac:dyDescent="0.15">
      <c r="A15" s="239"/>
      <c r="B15" s="247">
        <v>5</v>
      </c>
      <c r="C15" s="241"/>
      <c r="D15" s="238" t="s">
        <v>139</v>
      </c>
      <c r="G15" s="242"/>
      <c r="H15" s="243"/>
    </row>
    <row r="16" spans="1:8" s="238" customFormat="1" ht="17.100000000000001" customHeight="1" x14ac:dyDescent="0.15">
      <c r="A16" s="239"/>
      <c r="B16" s="244"/>
      <c r="C16" s="241"/>
      <c r="H16" s="243"/>
    </row>
    <row r="17" spans="1:8" s="238" customFormat="1" ht="17.100000000000001" customHeight="1" x14ac:dyDescent="0.15">
      <c r="A17" s="239"/>
      <c r="B17" s="248">
        <v>6</v>
      </c>
      <c r="C17" s="241"/>
      <c r="D17" s="238" t="s">
        <v>140</v>
      </c>
      <c r="H17" s="243"/>
    </row>
    <row r="18" spans="1:8" s="238" customFormat="1" ht="17.100000000000001" customHeight="1" x14ac:dyDescent="0.15">
      <c r="A18" s="239"/>
      <c r="B18" s="244"/>
      <c r="C18" s="241"/>
      <c r="H18" s="243"/>
    </row>
    <row r="19" spans="1:8" s="238" customFormat="1" ht="17.100000000000001" customHeight="1" x14ac:dyDescent="0.15">
      <c r="A19" s="239"/>
      <c r="B19" s="249">
        <v>7</v>
      </c>
      <c r="C19" s="241"/>
      <c r="D19" s="238" t="s">
        <v>141</v>
      </c>
      <c r="H19" s="243"/>
    </row>
    <row r="20" spans="1:8" s="238" customFormat="1" ht="17.100000000000001" customHeight="1" x14ac:dyDescent="0.15">
      <c r="A20" s="239"/>
      <c r="B20" s="244"/>
      <c r="C20" s="241"/>
      <c r="H20" s="243"/>
    </row>
    <row r="21" spans="1:8" s="238" customFormat="1" ht="17.100000000000001" customHeight="1" x14ac:dyDescent="0.15">
      <c r="A21" s="239"/>
      <c r="B21" s="250">
        <v>8</v>
      </c>
      <c r="C21" s="241"/>
      <c r="D21" s="238" t="s">
        <v>142</v>
      </c>
      <c r="H21" s="243"/>
    </row>
    <row r="22" spans="1:8" s="238" customFormat="1" ht="17.100000000000001" customHeight="1" x14ac:dyDescent="0.15">
      <c r="A22" s="239"/>
      <c r="B22" s="244"/>
      <c r="C22" s="241"/>
      <c r="H22" s="243"/>
    </row>
    <row r="23" spans="1:8" s="238" customFormat="1" ht="17.100000000000001" customHeight="1" x14ac:dyDescent="0.15">
      <c r="A23" s="239"/>
      <c r="B23" s="251">
        <v>9</v>
      </c>
      <c r="C23" s="241"/>
      <c r="D23" s="238" t="s">
        <v>143</v>
      </c>
      <c r="H23" s="243"/>
    </row>
    <row r="24" spans="1:8" s="238" customFormat="1" ht="17.100000000000001" customHeight="1" x14ac:dyDescent="0.15">
      <c r="A24" s="239"/>
      <c r="B24" s="244"/>
      <c r="C24" s="241"/>
      <c r="H24" s="243"/>
    </row>
    <row r="25" spans="1:8" s="238" customFormat="1" ht="17.100000000000001" customHeight="1" x14ac:dyDescent="0.15">
      <c r="A25" s="239"/>
      <c r="B25" s="252">
        <v>10</v>
      </c>
      <c r="C25" s="241"/>
      <c r="D25" s="238" t="s">
        <v>144</v>
      </c>
      <c r="H25" s="243"/>
    </row>
    <row r="26" spans="1:8" s="238" customFormat="1" ht="17.100000000000001" customHeight="1" x14ac:dyDescent="0.15">
      <c r="A26" s="239"/>
      <c r="B26" s="244"/>
      <c r="C26" s="241"/>
      <c r="H26" s="243"/>
    </row>
    <row r="27" spans="1:8" s="238" customFormat="1" ht="17.100000000000001" customHeight="1" x14ac:dyDescent="0.15">
      <c r="A27" s="239"/>
      <c r="B27" s="253">
        <v>11</v>
      </c>
      <c r="C27" s="241"/>
      <c r="D27" s="238" t="s">
        <v>145</v>
      </c>
      <c r="H27" s="243"/>
    </row>
    <row r="28" spans="1:8" s="238" customFormat="1" ht="17.100000000000001" customHeight="1" x14ac:dyDescent="0.15">
      <c r="A28" s="239"/>
      <c r="B28" s="244"/>
      <c r="C28" s="241"/>
      <c r="H28" s="243"/>
    </row>
    <row r="29" spans="1:8" s="238" customFormat="1" ht="17.100000000000001" customHeight="1" x14ac:dyDescent="0.15">
      <c r="A29" s="239"/>
      <c r="B29" s="269">
        <v>12</v>
      </c>
      <c r="C29" s="241"/>
      <c r="D29" s="238" t="s">
        <v>146</v>
      </c>
      <c r="H29" s="243"/>
    </row>
    <row r="30" spans="1:8" s="238" customFormat="1" ht="17.100000000000001" customHeight="1" x14ac:dyDescent="0.15">
      <c r="A30" s="254"/>
      <c r="B30" s="255"/>
      <c r="C30" s="256"/>
      <c r="D30" s="256"/>
      <c r="E30" s="256"/>
      <c r="F30" s="256"/>
      <c r="G30" s="256"/>
      <c r="H30" s="257"/>
    </row>
    <row r="31" spans="1:8" s="238" customFormat="1" ht="17.100000000000001" customHeight="1" x14ac:dyDescent="0.15">
      <c r="A31" s="239"/>
      <c r="B31" s="269">
        <v>13</v>
      </c>
      <c r="C31" s="258"/>
      <c r="D31" s="238" t="s">
        <v>147</v>
      </c>
      <c r="H31" s="243"/>
    </row>
    <row r="32" spans="1:8" s="238" customFormat="1" ht="17.100000000000001" customHeight="1" x14ac:dyDescent="0.15">
      <c r="A32" s="239"/>
      <c r="B32" s="244"/>
      <c r="C32" s="241"/>
      <c r="H32" s="243"/>
    </row>
    <row r="33" spans="1:8" s="238" customFormat="1" ht="17.100000000000001" customHeight="1" x14ac:dyDescent="0.15">
      <c r="A33" s="239"/>
      <c r="B33" s="269">
        <v>14</v>
      </c>
      <c r="C33" s="241"/>
      <c r="D33" s="238" t="s">
        <v>148</v>
      </c>
      <c r="H33" s="243"/>
    </row>
    <row r="34" spans="1:8" s="238" customFormat="1" ht="17.100000000000001" customHeight="1" x14ac:dyDescent="0.15">
      <c r="A34" s="259"/>
      <c r="B34" s="244"/>
      <c r="C34" s="241"/>
      <c r="D34" s="260"/>
      <c r="E34" s="260"/>
      <c r="F34" s="260"/>
      <c r="G34" s="260"/>
      <c r="H34" s="261"/>
    </row>
    <row r="35" spans="1:8" s="238" customFormat="1" ht="17.100000000000001" customHeight="1" x14ac:dyDescent="0.15">
      <c r="A35" s="239"/>
      <c r="B35" s="269">
        <v>15</v>
      </c>
      <c r="C35" s="241"/>
      <c r="D35" s="238" t="s">
        <v>91</v>
      </c>
      <c r="E35" s="238" t="s">
        <v>149</v>
      </c>
      <c r="H35" s="243"/>
    </row>
    <row r="36" spans="1:8" s="238" customFormat="1" ht="17.100000000000001" customHeight="1" x14ac:dyDescent="0.15">
      <c r="A36" s="259"/>
      <c r="B36" s="262"/>
      <c r="C36" s="260"/>
      <c r="D36" s="260"/>
      <c r="E36" s="260"/>
      <c r="F36" s="260"/>
      <c r="G36" s="260"/>
      <c r="H36" s="261"/>
    </row>
    <row r="37" spans="1:8" s="238" customFormat="1" ht="17.100000000000001" customHeight="1" x14ac:dyDescent="0.15">
      <c r="A37" s="239"/>
      <c r="B37" s="269">
        <v>16</v>
      </c>
      <c r="C37" s="258"/>
      <c r="D37" s="238" t="s">
        <v>150</v>
      </c>
      <c r="H37" s="243"/>
    </row>
    <row r="38" spans="1:8" s="238" customFormat="1" ht="17.100000000000001" customHeight="1" x14ac:dyDescent="0.15">
      <c r="A38" s="239"/>
      <c r="B38" s="244"/>
      <c r="C38" s="241"/>
      <c r="H38" s="243"/>
    </row>
    <row r="39" spans="1:8" s="238" customFormat="1" ht="17.100000000000001" customHeight="1" x14ac:dyDescent="0.15">
      <c r="A39" s="239"/>
      <c r="B39" s="269">
        <v>17</v>
      </c>
      <c r="C39" s="258"/>
      <c r="D39" s="238" t="s">
        <v>151</v>
      </c>
      <c r="H39" s="243"/>
    </row>
    <row r="40" spans="1:8" s="238" customFormat="1" ht="17.100000000000001" customHeight="1" x14ac:dyDescent="0.15">
      <c r="A40" s="239"/>
      <c r="B40" s="270"/>
      <c r="C40" s="258"/>
      <c r="H40" s="243"/>
    </row>
    <row r="41" spans="1:8" s="238" customFormat="1" ht="17.100000000000001" customHeight="1" x14ac:dyDescent="0.15">
      <c r="A41" s="239"/>
      <c r="B41" s="244"/>
      <c r="C41" s="241"/>
      <c r="H41" s="243"/>
    </row>
    <row r="42" spans="1:8" s="238" customFormat="1" ht="29.25" customHeight="1" x14ac:dyDescent="0.2">
      <c r="A42" s="446" t="s">
        <v>152</v>
      </c>
      <c r="B42" s="447"/>
      <c r="C42" s="447"/>
      <c r="D42" s="447"/>
      <c r="E42" s="447"/>
      <c r="F42" s="447"/>
      <c r="G42" s="447"/>
      <c r="H42" s="448"/>
    </row>
    <row r="43" spans="1:8" s="238" customFormat="1" ht="14.25" x14ac:dyDescent="0.15">
      <c r="A43" s="263"/>
      <c r="B43" s="264"/>
      <c r="C43" s="265"/>
      <c r="D43" s="266"/>
      <c r="E43" s="266"/>
      <c r="F43" s="266"/>
      <c r="G43" s="266"/>
      <c r="H43" s="267"/>
    </row>
    <row r="44" spans="1:8" s="268" customFormat="1" x14ac:dyDescent="0.2">
      <c r="B44" s="229"/>
      <c r="C44" s="230"/>
    </row>
    <row r="45" spans="1:8" s="268" customFormat="1" x14ac:dyDescent="0.2">
      <c r="B45" s="229"/>
      <c r="C45" s="230"/>
    </row>
    <row r="46" spans="1:8" s="268" customFormat="1" x14ac:dyDescent="0.2">
      <c r="B46" s="229"/>
      <c r="C46" s="230"/>
    </row>
    <row r="47" spans="1:8" s="268" customFormat="1" x14ac:dyDescent="0.2">
      <c r="B47" s="229"/>
      <c r="C47" s="230"/>
    </row>
    <row r="48" spans="1:8" s="268" customFormat="1" x14ac:dyDescent="0.2">
      <c r="B48" s="229"/>
      <c r="C48" s="230"/>
    </row>
    <row r="49" spans="2:3" s="268" customFormat="1" x14ac:dyDescent="0.2">
      <c r="B49" s="229"/>
      <c r="C49" s="230"/>
    </row>
    <row r="50" spans="2:3" s="268" customFormat="1" x14ac:dyDescent="0.2">
      <c r="B50" s="229"/>
      <c r="C50" s="230"/>
    </row>
    <row r="51" spans="2:3" s="268" customFormat="1" x14ac:dyDescent="0.2">
      <c r="B51" s="229"/>
      <c r="C51" s="230"/>
    </row>
    <row r="52" spans="2:3" s="268" customFormat="1" x14ac:dyDescent="0.2">
      <c r="B52" s="229"/>
      <c r="C52" s="230"/>
    </row>
    <row r="53" spans="2:3" s="268" customFormat="1" x14ac:dyDescent="0.2">
      <c r="B53" s="229"/>
      <c r="C53" s="230"/>
    </row>
    <row r="54" spans="2:3" s="268" customFormat="1" x14ac:dyDescent="0.2">
      <c r="B54" s="229"/>
      <c r="C54" s="230"/>
    </row>
    <row r="55" spans="2:3" s="268" customFormat="1" x14ac:dyDescent="0.2">
      <c r="B55" s="229"/>
      <c r="C55" s="230"/>
    </row>
    <row r="56" spans="2:3" s="268" customFormat="1" x14ac:dyDescent="0.2">
      <c r="B56" s="229"/>
      <c r="C56" s="230"/>
    </row>
    <row r="57" spans="2:3" s="268" customFormat="1" x14ac:dyDescent="0.2">
      <c r="B57" s="229"/>
      <c r="C57" s="230"/>
    </row>
    <row r="58" spans="2:3" s="268" customFormat="1" x14ac:dyDescent="0.2">
      <c r="B58" s="229"/>
      <c r="C58" s="230"/>
    </row>
    <row r="59" spans="2:3" s="268" customFormat="1" x14ac:dyDescent="0.2">
      <c r="B59" s="229"/>
      <c r="C59" s="230"/>
    </row>
    <row r="60" spans="2:3" s="268" customFormat="1" x14ac:dyDescent="0.2">
      <c r="B60" s="229"/>
      <c r="C60" s="230"/>
    </row>
    <row r="61" spans="2:3" s="268" customFormat="1" x14ac:dyDescent="0.2">
      <c r="B61" s="229"/>
      <c r="C61" s="230"/>
    </row>
    <row r="62" spans="2:3" s="268" customFormat="1" x14ac:dyDescent="0.2">
      <c r="B62" s="229"/>
      <c r="C62" s="230"/>
    </row>
    <row r="63" spans="2:3" s="268" customFormat="1" x14ac:dyDescent="0.2">
      <c r="B63" s="229"/>
      <c r="C63" s="230"/>
    </row>
    <row r="64" spans="2:3" s="268" customFormat="1" x14ac:dyDescent="0.2">
      <c r="B64" s="229"/>
      <c r="C64" s="230"/>
    </row>
    <row r="65" spans="2:3" s="268" customFormat="1" x14ac:dyDescent="0.2">
      <c r="B65" s="229"/>
      <c r="C65" s="230"/>
    </row>
    <row r="66" spans="2:3" s="268" customFormat="1" x14ac:dyDescent="0.2">
      <c r="B66" s="229"/>
      <c r="C66" s="230"/>
    </row>
    <row r="67" spans="2:3" s="268" customFormat="1" x14ac:dyDescent="0.2">
      <c r="B67" s="229"/>
      <c r="C67" s="230"/>
    </row>
    <row r="68" spans="2:3" s="268" customFormat="1" x14ac:dyDescent="0.2">
      <c r="B68" s="229"/>
      <c r="C68" s="230"/>
    </row>
    <row r="69" spans="2:3" s="268" customFormat="1" x14ac:dyDescent="0.2">
      <c r="B69" s="229"/>
      <c r="C69" s="230"/>
    </row>
    <row r="70" spans="2:3" s="268" customFormat="1" x14ac:dyDescent="0.2">
      <c r="B70" s="229"/>
      <c r="C70" s="230"/>
    </row>
    <row r="71" spans="2:3" s="268" customFormat="1" x14ac:dyDescent="0.2">
      <c r="B71" s="229"/>
      <c r="C71" s="230"/>
    </row>
    <row r="72" spans="2:3" s="268" customFormat="1" x14ac:dyDescent="0.2">
      <c r="B72" s="229"/>
      <c r="C72" s="230"/>
    </row>
    <row r="73" spans="2:3" s="268" customFormat="1" x14ac:dyDescent="0.2">
      <c r="B73" s="229"/>
      <c r="C73" s="230"/>
    </row>
    <row r="74" spans="2:3" s="268" customFormat="1" x14ac:dyDescent="0.2">
      <c r="B74" s="229"/>
      <c r="C74" s="230"/>
    </row>
    <row r="75" spans="2:3" s="268" customFormat="1" x14ac:dyDescent="0.2">
      <c r="B75" s="229"/>
      <c r="C75" s="230"/>
    </row>
    <row r="76" spans="2:3" s="268" customFormat="1" x14ac:dyDescent="0.2">
      <c r="B76" s="229"/>
      <c r="C76" s="230"/>
    </row>
    <row r="77" spans="2:3" s="268" customFormat="1" x14ac:dyDescent="0.2">
      <c r="B77" s="229"/>
      <c r="C77" s="230"/>
    </row>
    <row r="78" spans="2:3" s="268" customFormat="1" x14ac:dyDescent="0.2">
      <c r="B78" s="229"/>
      <c r="C78" s="230"/>
    </row>
    <row r="79" spans="2:3" s="268" customFormat="1" x14ac:dyDescent="0.2">
      <c r="B79" s="229"/>
      <c r="C79" s="230"/>
    </row>
    <row r="80" spans="2:3" s="268" customFormat="1" x14ac:dyDescent="0.2">
      <c r="B80" s="229"/>
      <c r="C80" s="230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B341B-01DB-43E9-993F-30030C324A16}">
  <sheetPr>
    <tabColor rgb="FFFFFF00"/>
  </sheetPr>
  <dimension ref="A1:AD133"/>
  <sheetViews>
    <sheetView zoomScaleNormal="100" workbookViewId="0">
      <selection activeCell="P38" sqref="P38"/>
    </sheetView>
  </sheetViews>
  <sheetFormatPr defaultRowHeight="13.5" x14ac:dyDescent="0.1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customWidth="1"/>
    <col min="18" max="18" width="13.75" style="48" customWidth="1"/>
    <col min="19" max="30" width="7.625" customWidth="1"/>
  </cols>
  <sheetData>
    <row r="1" spans="8:30" ht="12.75" customHeight="1" x14ac:dyDescent="0.15">
      <c r="H1" s="102" t="s">
        <v>177</v>
      </c>
      <c r="R1" s="104"/>
    </row>
    <row r="2" spans="8:30" x14ac:dyDescent="0.15">
      <c r="H2" s="182" t="s">
        <v>197</v>
      </c>
      <c r="I2" s="3"/>
      <c r="J2" s="184" t="s">
        <v>102</v>
      </c>
      <c r="K2" s="3"/>
      <c r="L2" s="294" t="s">
        <v>196</v>
      </c>
      <c r="R2" s="47"/>
      <c r="S2" s="105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x14ac:dyDescent="0.15">
      <c r="H3" s="175" t="s">
        <v>99</v>
      </c>
      <c r="I3" s="3"/>
      <c r="J3" s="143" t="s">
        <v>47</v>
      </c>
      <c r="K3" s="3"/>
      <c r="L3" s="294" t="s">
        <v>99</v>
      </c>
      <c r="S3" s="26"/>
      <c r="T3" s="26"/>
      <c r="U3" s="26"/>
    </row>
    <row r="4" spans="8:30" x14ac:dyDescent="0.15">
      <c r="H4" s="43">
        <v>22029</v>
      </c>
      <c r="I4" s="3">
        <v>26</v>
      </c>
      <c r="J4" s="159" t="s">
        <v>30</v>
      </c>
      <c r="K4" s="116">
        <f>SUM(I4)</f>
        <v>26</v>
      </c>
      <c r="L4" s="310">
        <v>20890</v>
      </c>
      <c r="M4" s="395"/>
      <c r="N4" s="90"/>
      <c r="O4" s="90"/>
      <c r="S4" s="26"/>
      <c r="T4" s="26"/>
      <c r="U4" s="26"/>
    </row>
    <row r="5" spans="8:30" x14ac:dyDescent="0.15">
      <c r="H5" s="88">
        <v>12733</v>
      </c>
      <c r="I5" s="3">
        <v>37</v>
      </c>
      <c r="J5" s="159" t="s">
        <v>37</v>
      </c>
      <c r="K5" s="116">
        <f t="shared" ref="K5:K13" si="0">SUM(I5)</f>
        <v>37</v>
      </c>
      <c r="L5" s="311">
        <v>9947</v>
      </c>
      <c r="M5" s="45"/>
      <c r="N5" s="90"/>
      <c r="O5" s="90"/>
      <c r="S5" s="26"/>
      <c r="T5" s="26"/>
      <c r="U5" s="26"/>
    </row>
    <row r="6" spans="8:30" x14ac:dyDescent="0.15">
      <c r="H6" s="334">
        <v>8864</v>
      </c>
      <c r="I6" s="3">
        <v>34</v>
      </c>
      <c r="J6" s="159" t="s">
        <v>1</v>
      </c>
      <c r="K6" s="116">
        <f t="shared" si="0"/>
        <v>34</v>
      </c>
      <c r="L6" s="311">
        <v>9872</v>
      </c>
      <c r="M6" s="45"/>
      <c r="N6" s="183"/>
      <c r="O6" s="90"/>
      <c r="S6" s="26"/>
      <c r="T6" s="26"/>
      <c r="U6" s="26"/>
    </row>
    <row r="7" spans="8:30" x14ac:dyDescent="0.15">
      <c r="H7" s="44">
        <v>8774</v>
      </c>
      <c r="I7" s="3">
        <v>33</v>
      </c>
      <c r="J7" s="159" t="s">
        <v>0</v>
      </c>
      <c r="K7" s="116">
        <f t="shared" si="0"/>
        <v>33</v>
      </c>
      <c r="L7" s="311">
        <v>13512</v>
      </c>
      <c r="M7" s="45"/>
      <c r="N7" s="90"/>
      <c r="O7" s="90"/>
      <c r="S7" s="26"/>
      <c r="T7" s="26"/>
      <c r="U7" s="26"/>
    </row>
    <row r="8" spans="8:30" x14ac:dyDescent="0.15">
      <c r="H8" s="44">
        <v>5884</v>
      </c>
      <c r="I8" s="33">
        <v>40</v>
      </c>
      <c r="J8" s="159" t="s">
        <v>2</v>
      </c>
      <c r="K8" s="116">
        <f t="shared" si="0"/>
        <v>40</v>
      </c>
      <c r="L8" s="311">
        <v>6084</v>
      </c>
      <c r="M8" s="45"/>
      <c r="N8" s="90"/>
      <c r="O8" s="90"/>
      <c r="S8" s="26"/>
      <c r="T8" s="26"/>
      <c r="U8" s="26"/>
    </row>
    <row r="9" spans="8:30" x14ac:dyDescent="0.15">
      <c r="H9" s="88">
        <v>5794</v>
      </c>
      <c r="I9" s="3">
        <v>25</v>
      </c>
      <c r="J9" s="159" t="s">
        <v>29</v>
      </c>
      <c r="K9" s="116">
        <f t="shared" si="0"/>
        <v>25</v>
      </c>
      <c r="L9" s="311">
        <v>4938</v>
      </c>
      <c r="M9" s="45"/>
      <c r="N9" s="90"/>
      <c r="O9" s="90"/>
      <c r="S9" s="26"/>
      <c r="T9" s="26"/>
      <c r="U9" s="26"/>
    </row>
    <row r="10" spans="8:30" x14ac:dyDescent="0.15">
      <c r="H10" s="88">
        <v>5724</v>
      </c>
      <c r="I10" s="14">
        <v>14</v>
      </c>
      <c r="J10" s="161" t="s">
        <v>19</v>
      </c>
      <c r="K10" s="116">
        <f t="shared" si="0"/>
        <v>14</v>
      </c>
      <c r="L10" s="311">
        <v>9393</v>
      </c>
      <c r="S10" s="26"/>
      <c r="T10" s="26"/>
      <c r="U10" s="26"/>
    </row>
    <row r="11" spans="8:30" x14ac:dyDescent="0.15">
      <c r="H11" s="97">
        <v>4689</v>
      </c>
      <c r="I11" s="3">
        <v>36</v>
      </c>
      <c r="J11" s="159" t="s">
        <v>5</v>
      </c>
      <c r="K11" s="116">
        <f t="shared" si="0"/>
        <v>36</v>
      </c>
      <c r="L11" s="311">
        <v>5432</v>
      </c>
      <c r="M11" s="45"/>
      <c r="N11" s="90"/>
      <c r="O11" s="90"/>
      <c r="S11" s="26"/>
      <c r="T11" s="26"/>
      <c r="U11" s="26"/>
    </row>
    <row r="12" spans="8:30" x14ac:dyDescent="0.15">
      <c r="H12" s="14">
        <v>3356</v>
      </c>
      <c r="I12" s="14">
        <v>16</v>
      </c>
      <c r="J12" s="161" t="s">
        <v>3</v>
      </c>
      <c r="K12" s="116">
        <f t="shared" si="0"/>
        <v>16</v>
      </c>
      <c r="L12" s="311">
        <v>3013</v>
      </c>
      <c r="M12" s="45"/>
      <c r="N12" s="90"/>
      <c r="O12" s="90"/>
      <c r="S12" s="26"/>
      <c r="T12" s="26"/>
      <c r="U12" s="26"/>
    </row>
    <row r="13" spans="8:30" ht="14.25" thickBot="1" x14ac:dyDescent="0.2">
      <c r="H13" s="430">
        <v>3082</v>
      </c>
      <c r="I13" s="381">
        <v>17</v>
      </c>
      <c r="J13" s="382" t="s">
        <v>21</v>
      </c>
      <c r="K13" s="116">
        <f t="shared" si="0"/>
        <v>17</v>
      </c>
      <c r="L13" s="311">
        <v>2152</v>
      </c>
      <c r="M13" s="45"/>
      <c r="N13" s="90"/>
      <c r="O13" s="90"/>
      <c r="S13" s="26"/>
      <c r="T13" s="26"/>
      <c r="U13" s="26"/>
    </row>
    <row r="14" spans="8:30" ht="14.25" thickTop="1" x14ac:dyDescent="0.15">
      <c r="H14" s="44">
        <v>3073</v>
      </c>
      <c r="I14" s="121">
        <v>27</v>
      </c>
      <c r="J14" s="173" t="s">
        <v>31</v>
      </c>
      <c r="K14" s="107" t="s">
        <v>8</v>
      </c>
      <c r="L14" s="312">
        <v>100195</v>
      </c>
      <c r="S14" s="26"/>
      <c r="T14" s="26"/>
      <c r="U14" s="26"/>
    </row>
    <row r="15" spans="8:30" x14ac:dyDescent="0.15">
      <c r="H15" s="193">
        <v>2961</v>
      </c>
      <c r="I15" s="3">
        <v>15</v>
      </c>
      <c r="J15" s="159" t="s">
        <v>20</v>
      </c>
      <c r="K15" s="50"/>
      <c r="L15" t="s">
        <v>60</v>
      </c>
      <c r="M15" s="405" t="s">
        <v>205</v>
      </c>
      <c r="N15" s="42" t="s">
        <v>75</v>
      </c>
      <c r="S15" s="26"/>
      <c r="T15" s="26"/>
      <c r="U15" s="26"/>
    </row>
    <row r="16" spans="8:30" x14ac:dyDescent="0.15">
      <c r="H16" s="44">
        <v>2593</v>
      </c>
      <c r="I16" s="3">
        <v>24</v>
      </c>
      <c r="J16" s="159" t="s">
        <v>28</v>
      </c>
      <c r="K16" s="116">
        <f>SUM(I4)</f>
        <v>26</v>
      </c>
      <c r="L16" s="159" t="s">
        <v>30</v>
      </c>
      <c r="M16" s="313">
        <v>21503</v>
      </c>
      <c r="N16" s="89">
        <f>SUM(H4)</f>
        <v>22029</v>
      </c>
      <c r="O16" s="45"/>
      <c r="P16" s="17"/>
      <c r="S16" s="26"/>
      <c r="T16" s="26"/>
      <c r="U16" s="26"/>
    </row>
    <row r="17" spans="1:21" x14ac:dyDescent="0.15">
      <c r="H17" s="88">
        <v>1736</v>
      </c>
      <c r="I17" s="3">
        <v>38</v>
      </c>
      <c r="J17" s="159" t="s">
        <v>38</v>
      </c>
      <c r="K17" s="116">
        <f t="shared" ref="K17:K25" si="1">SUM(I5)</f>
        <v>37</v>
      </c>
      <c r="L17" s="159" t="s">
        <v>37</v>
      </c>
      <c r="M17" s="314">
        <v>10788</v>
      </c>
      <c r="N17" s="89">
        <f t="shared" ref="N17:N25" si="2">SUM(H5)</f>
        <v>12733</v>
      </c>
      <c r="O17" s="45"/>
      <c r="P17" s="17"/>
      <c r="S17" s="26"/>
      <c r="T17" s="26"/>
      <c r="U17" s="26"/>
    </row>
    <row r="18" spans="1:21" x14ac:dyDescent="0.15">
      <c r="H18" s="426">
        <v>1204</v>
      </c>
      <c r="I18" s="3">
        <v>1</v>
      </c>
      <c r="J18" s="159" t="s">
        <v>4</v>
      </c>
      <c r="K18" s="116">
        <f t="shared" si="1"/>
        <v>34</v>
      </c>
      <c r="L18" s="159" t="s">
        <v>1</v>
      </c>
      <c r="M18" s="314">
        <v>9027</v>
      </c>
      <c r="N18" s="89">
        <f t="shared" si="2"/>
        <v>8864</v>
      </c>
      <c r="O18" s="45"/>
      <c r="P18" s="17"/>
      <c r="S18" s="26"/>
      <c r="T18" s="26"/>
      <c r="U18" s="26"/>
    </row>
    <row r="19" spans="1:21" x14ac:dyDescent="0.15">
      <c r="H19" s="89">
        <v>488</v>
      </c>
      <c r="I19" s="3">
        <v>2</v>
      </c>
      <c r="J19" s="159" t="s">
        <v>6</v>
      </c>
      <c r="K19" s="116">
        <f t="shared" si="1"/>
        <v>33</v>
      </c>
      <c r="L19" s="159" t="s">
        <v>0</v>
      </c>
      <c r="M19" s="314">
        <v>9198</v>
      </c>
      <c r="N19" s="89">
        <f t="shared" si="2"/>
        <v>8774</v>
      </c>
      <c r="O19" s="45"/>
      <c r="P19" s="17"/>
      <c r="S19" s="26"/>
      <c r="T19" s="26"/>
      <c r="U19" s="26"/>
    </row>
    <row r="20" spans="1:21" ht="14.25" thickBot="1" x14ac:dyDescent="0.2">
      <c r="H20" s="193">
        <v>460</v>
      </c>
      <c r="I20" s="3">
        <v>19</v>
      </c>
      <c r="J20" s="159" t="s">
        <v>23</v>
      </c>
      <c r="K20" s="116">
        <f t="shared" si="1"/>
        <v>40</v>
      </c>
      <c r="L20" s="159" t="s">
        <v>2</v>
      </c>
      <c r="M20" s="314">
        <v>5883</v>
      </c>
      <c r="N20" s="89">
        <f t="shared" si="2"/>
        <v>5884</v>
      </c>
      <c r="O20" s="45"/>
      <c r="P20" s="17"/>
      <c r="S20" s="26"/>
      <c r="T20" s="26"/>
      <c r="U20" s="26"/>
    </row>
    <row r="21" spans="1:21" x14ac:dyDescent="0.15">
      <c r="A21" s="58" t="s">
        <v>46</v>
      </c>
      <c r="B21" s="59" t="s">
        <v>47</v>
      </c>
      <c r="C21" s="59" t="s">
        <v>193</v>
      </c>
      <c r="D21" s="59" t="s">
        <v>185</v>
      </c>
      <c r="E21" s="59" t="s">
        <v>41</v>
      </c>
      <c r="F21" s="59" t="s">
        <v>50</v>
      </c>
      <c r="G21" s="8" t="s">
        <v>176</v>
      </c>
      <c r="H21" s="88">
        <v>422</v>
      </c>
      <c r="I21" s="3">
        <v>12</v>
      </c>
      <c r="J21" s="159" t="s">
        <v>18</v>
      </c>
      <c r="K21" s="116">
        <f t="shared" si="1"/>
        <v>25</v>
      </c>
      <c r="L21" s="159" t="s">
        <v>29</v>
      </c>
      <c r="M21" s="314">
        <v>4982</v>
      </c>
      <c r="N21" s="89">
        <f t="shared" si="2"/>
        <v>5794</v>
      </c>
      <c r="O21" s="45"/>
      <c r="P21" s="17"/>
      <c r="S21" s="26"/>
      <c r="T21" s="26"/>
      <c r="U21" s="26"/>
    </row>
    <row r="22" spans="1:21" x14ac:dyDescent="0.15">
      <c r="A22" s="61">
        <v>1</v>
      </c>
      <c r="B22" s="159" t="s">
        <v>30</v>
      </c>
      <c r="C22" s="43">
        <f t="shared" ref="C22:C31" si="3">SUM(H4)</f>
        <v>22029</v>
      </c>
      <c r="D22" s="89">
        <f>SUM(L4)</f>
        <v>20890</v>
      </c>
      <c r="E22" s="52">
        <f t="shared" ref="E22:E32" si="4">SUM(N16/M16*100)</f>
        <v>102.44617030181836</v>
      </c>
      <c r="F22" s="55">
        <f>SUM(C22/D22*100)</f>
        <v>105.45236955481091</v>
      </c>
      <c r="G22" s="3"/>
      <c r="H22" s="91">
        <v>382</v>
      </c>
      <c r="I22" s="3">
        <v>21</v>
      </c>
      <c r="J22" s="159" t="s">
        <v>25</v>
      </c>
      <c r="K22" s="116">
        <f t="shared" si="1"/>
        <v>14</v>
      </c>
      <c r="L22" s="161" t="s">
        <v>19</v>
      </c>
      <c r="M22" s="314">
        <v>5440</v>
      </c>
      <c r="N22" s="89">
        <f t="shared" si="2"/>
        <v>5724</v>
      </c>
      <c r="O22" s="45"/>
      <c r="P22" s="17"/>
      <c r="S22" s="26"/>
      <c r="T22" s="26"/>
      <c r="U22" s="26"/>
    </row>
    <row r="23" spans="1:21" x14ac:dyDescent="0.15">
      <c r="A23" s="61">
        <v>2</v>
      </c>
      <c r="B23" s="159" t="s">
        <v>37</v>
      </c>
      <c r="C23" s="43">
        <f t="shared" si="3"/>
        <v>12733</v>
      </c>
      <c r="D23" s="89">
        <f>SUM(L5)</f>
        <v>9947</v>
      </c>
      <c r="E23" s="52">
        <f t="shared" si="4"/>
        <v>118.02929180571005</v>
      </c>
      <c r="F23" s="55">
        <f t="shared" ref="F23:F32" si="5">SUM(C23/D23*100)</f>
        <v>128.00844475721323</v>
      </c>
      <c r="G23" s="3"/>
      <c r="H23" s="375">
        <v>347</v>
      </c>
      <c r="I23" s="3">
        <v>23</v>
      </c>
      <c r="J23" s="159" t="s">
        <v>27</v>
      </c>
      <c r="K23" s="116">
        <f t="shared" si="1"/>
        <v>36</v>
      </c>
      <c r="L23" s="159" t="s">
        <v>5</v>
      </c>
      <c r="M23" s="314">
        <v>5174</v>
      </c>
      <c r="N23" s="89">
        <f t="shared" si="2"/>
        <v>4689</v>
      </c>
      <c r="O23" s="45"/>
      <c r="P23" s="17"/>
      <c r="S23" s="26"/>
      <c r="T23" s="26"/>
      <c r="U23" s="26"/>
    </row>
    <row r="24" spans="1:21" x14ac:dyDescent="0.15">
      <c r="A24" s="61">
        <v>3</v>
      </c>
      <c r="B24" s="159" t="s">
        <v>1</v>
      </c>
      <c r="C24" s="43">
        <f t="shared" si="3"/>
        <v>8864</v>
      </c>
      <c r="D24" s="89">
        <f t="shared" ref="D24:D31" si="6">SUM(L6)</f>
        <v>9872</v>
      </c>
      <c r="E24" s="52">
        <f t="shared" si="4"/>
        <v>98.194305970975961</v>
      </c>
      <c r="F24" s="55">
        <f t="shared" si="5"/>
        <v>89.789303079416527</v>
      </c>
      <c r="G24" s="3"/>
      <c r="H24" s="91">
        <v>179</v>
      </c>
      <c r="I24" s="3">
        <v>22</v>
      </c>
      <c r="J24" s="159" t="s">
        <v>26</v>
      </c>
      <c r="K24" s="116">
        <f t="shared" si="1"/>
        <v>16</v>
      </c>
      <c r="L24" s="161" t="s">
        <v>3</v>
      </c>
      <c r="M24" s="314">
        <v>3096</v>
      </c>
      <c r="N24" s="89">
        <f t="shared" si="2"/>
        <v>3356</v>
      </c>
      <c r="O24" s="45"/>
      <c r="P24" s="17"/>
      <c r="S24" s="26"/>
      <c r="T24" s="26"/>
      <c r="U24" s="26"/>
    </row>
    <row r="25" spans="1:21" ht="14.25" thickBot="1" x14ac:dyDescent="0.2">
      <c r="A25" s="61">
        <v>4</v>
      </c>
      <c r="B25" s="159" t="s">
        <v>0</v>
      </c>
      <c r="C25" s="43">
        <f t="shared" si="3"/>
        <v>8774</v>
      </c>
      <c r="D25" s="89">
        <f t="shared" si="6"/>
        <v>13512</v>
      </c>
      <c r="E25" s="52">
        <f t="shared" si="4"/>
        <v>95.390302239617313</v>
      </c>
      <c r="F25" s="55">
        <f t="shared" si="5"/>
        <v>64.934872705743047</v>
      </c>
      <c r="G25" s="3"/>
      <c r="H25" s="375">
        <v>121</v>
      </c>
      <c r="I25" s="3">
        <v>31</v>
      </c>
      <c r="J25" s="159" t="s">
        <v>64</v>
      </c>
      <c r="K25" s="179">
        <f t="shared" si="1"/>
        <v>17</v>
      </c>
      <c r="L25" s="382" t="s">
        <v>21</v>
      </c>
      <c r="M25" s="315">
        <v>3484</v>
      </c>
      <c r="N25" s="165">
        <f t="shared" si="2"/>
        <v>3082</v>
      </c>
      <c r="O25" s="45"/>
      <c r="P25" s="17"/>
      <c r="S25" s="26"/>
      <c r="T25" s="26"/>
      <c r="U25" s="26"/>
    </row>
    <row r="26" spans="1:21" ht="14.25" thickTop="1" x14ac:dyDescent="0.15">
      <c r="A26" s="61">
        <v>5</v>
      </c>
      <c r="B26" s="159" t="s">
        <v>2</v>
      </c>
      <c r="C26" s="89">
        <f t="shared" si="3"/>
        <v>5884</v>
      </c>
      <c r="D26" s="89">
        <f t="shared" si="6"/>
        <v>6084</v>
      </c>
      <c r="E26" s="52">
        <f t="shared" si="4"/>
        <v>100.01699813020568</v>
      </c>
      <c r="F26" s="55">
        <f t="shared" si="5"/>
        <v>96.712689020381333</v>
      </c>
      <c r="G26" s="12"/>
      <c r="H26" s="91">
        <v>104</v>
      </c>
      <c r="I26" s="3">
        <v>4</v>
      </c>
      <c r="J26" s="159" t="s">
        <v>11</v>
      </c>
      <c r="K26" s="3"/>
      <c r="L26" s="364" t="s">
        <v>8</v>
      </c>
      <c r="M26" s="316">
        <v>93356</v>
      </c>
      <c r="N26" s="191">
        <f>SUM(H44)</f>
        <v>95208</v>
      </c>
      <c r="S26" s="26"/>
      <c r="T26" s="26"/>
      <c r="U26" s="26"/>
    </row>
    <row r="27" spans="1:21" x14ac:dyDescent="0.15">
      <c r="A27" s="61">
        <v>6</v>
      </c>
      <c r="B27" s="159" t="s">
        <v>29</v>
      </c>
      <c r="C27" s="43">
        <f t="shared" si="3"/>
        <v>5794</v>
      </c>
      <c r="D27" s="89">
        <f t="shared" si="6"/>
        <v>4938</v>
      </c>
      <c r="E27" s="52">
        <f t="shared" si="4"/>
        <v>116.29867523083099</v>
      </c>
      <c r="F27" s="55">
        <f t="shared" si="5"/>
        <v>117.33495342243823</v>
      </c>
      <c r="G27" s="3"/>
      <c r="H27" s="125">
        <v>87</v>
      </c>
      <c r="I27" s="3">
        <v>32</v>
      </c>
      <c r="J27" s="159" t="s">
        <v>35</v>
      </c>
      <c r="L27" s="29"/>
      <c r="M27" s="26"/>
      <c r="S27" s="26"/>
      <c r="T27" s="26"/>
      <c r="U27" s="26"/>
    </row>
    <row r="28" spans="1:21" x14ac:dyDescent="0.15">
      <c r="A28" s="61">
        <v>7</v>
      </c>
      <c r="B28" s="161" t="s">
        <v>19</v>
      </c>
      <c r="C28" s="43">
        <f t="shared" si="3"/>
        <v>5724</v>
      </c>
      <c r="D28" s="89">
        <f t="shared" si="6"/>
        <v>9393</v>
      </c>
      <c r="E28" s="52">
        <f t="shared" si="4"/>
        <v>105.22058823529412</v>
      </c>
      <c r="F28" s="55">
        <f t="shared" si="5"/>
        <v>60.938997125519002</v>
      </c>
      <c r="G28" s="3"/>
      <c r="H28" s="125">
        <v>67</v>
      </c>
      <c r="I28" s="3">
        <v>9</v>
      </c>
      <c r="J28" s="3" t="s">
        <v>164</v>
      </c>
      <c r="L28" s="29"/>
      <c r="S28" s="26"/>
      <c r="T28" s="26"/>
      <c r="U28" s="26"/>
    </row>
    <row r="29" spans="1:21" x14ac:dyDescent="0.15">
      <c r="A29" s="61">
        <v>8</v>
      </c>
      <c r="B29" s="159" t="s">
        <v>5</v>
      </c>
      <c r="C29" s="43">
        <f t="shared" si="3"/>
        <v>4689</v>
      </c>
      <c r="D29" s="89">
        <f t="shared" si="6"/>
        <v>5432</v>
      </c>
      <c r="E29" s="52">
        <f t="shared" si="4"/>
        <v>90.626207962891385</v>
      </c>
      <c r="F29" s="55">
        <f t="shared" si="5"/>
        <v>86.321796759941094</v>
      </c>
      <c r="G29" s="11"/>
      <c r="H29" s="125">
        <v>50</v>
      </c>
      <c r="I29" s="3">
        <v>6</v>
      </c>
      <c r="J29" s="159" t="s">
        <v>13</v>
      </c>
      <c r="L29" s="29"/>
      <c r="M29" s="26"/>
      <c r="S29" s="26"/>
      <c r="T29" s="26"/>
      <c r="U29" s="26"/>
    </row>
    <row r="30" spans="1:21" x14ac:dyDescent="0.15">
      <c r="A30" s="61">
        <v>9</v>
      </c>
      <c r="B30" s="161" t="s">
        <v>3</v>
      </c>
      <c r="C30" s="43">
        <f t="shared" si="3"/>
        <v>3356</v>
      </c>
      <c r="D30" s="89">
        <f t="shared" si="6"/>
        <v>3013</v>
      </c>
      <c r="E30" s="52">
        <f t="shared" si="4"/>
        <v>108.39793281653746</v>
      </c>
      <c r="F30" s="55">
        <f t="shared" si="5"/>
        <v>111.38400265516097</v>
      </c>
      <c r="G30" s="12"/>
      <c r="H30" s="125">
        <v>5</v>
      </c>
      <c r="I30" s="3">
        <v>3</v>
      </c>
      <c r="J30" s="159" t="s">
        <v>10</v>
      </c>
      <c r="L30" s="42"/>
      <c r="M30" s="26"/>
      <c r="S30" s="26"/>
      <c r="T30" s="26"/>
      <c r="U30" s="26"/>
    </row>
    <row r="31" spans="1:21" ht="14.25" thickBot="1" x14ac:dyDescent="0.2">
      <c r="A31" s="64">
        <v>10</v>
      </c>
      <c r="B31" s="382" t="s">
        <v>21</v>
      </c>
      <c r="C31" s="43">
        <f t="shared" si="3"/>
        <v>3082</v>
      </c>
      <c r="D31" s="89">
        <f t="shared" si="6"/>
        <v>2152</v>
      </c>
      <c r="E31" s="52">
        <f t="shared" si="4"/>
        <v>88.461538461538453</v>
      </c>
      <c r="F31" s="55">
        <f t="shared" si="5"/>
        <v>143.21561338289962</v>
      </c>
      <c r="G31" s="92"/>
      <c r="H31" s="125">
        <v>0</v>
      </c>
      <c r="I31" s="3">
        <v>5</v>
      </c>
      <c r="J31" s="159" t="s">
        <v>12</v>
      </c>
      <c r="L31" s="42"/>
      <c r="M31" s="26"/>
      <c r="S31" s="26"/>
      <c r="T31" s="26"/>
      <c r="U31" s="26"/>
    </row>
    <row r="32" spans="1:21" ht="14.25" thickBot="1" x14ac:dyDescent="0.2">
      <c r="A32" s="65"/>
      <c r="B32" s="66" t="s">
        <v>56</v>
      </c>
      <c r="C32" s="67">
        <f>SUM(H44)</f>
        <v>95208</v>
      </c>
      <c r="D32" s="67">
        <f>SUM(L14)</f>
        <v>100195</v>
      </c>
      <c r="E32" s="70">
        <f t="shared" si="4"/>
        <v>101.98380393333049</v>
      </c>
      <c r="F32" s="68">
        <f t="shared" si="5"/>
        <v>95.022705723838513</v>
      </c>
      <c r="G32" s="389">
        <v>63.4</v>
      </c>
      <c r="H32" s="429">
        <v>0</v>
      </c>
      <c r="I32" s="3">
        <v>7</v>
      </c>
      <c r="J32" s="159" t="s">
        <v>14</v>
      </c>
      <c r="L32" s="42"/>
      <c r="M32" s="26"/>
      <c r="S32" s="26"/>
      <c r="T32" s="26"/>
      <c r="U32" s="26"/>
    </row>
    <row r="33" spans="2:30" x14ac:dyDescent="0.15">
      <c r="H33" s="43">
        <v>0</v>
      </c>
      <c r="I33" s="3">
        <v>8</v>
      </c>
      <c r="J33" s="159" t="s">
        <v>15</v>
      </c>
      <c r="L33" s="42"/>
      <c r="M33" s="26"/>
      <c r="S33" s="26"/>
      <c r="T33" s="26"/>
      <c r="U33" s="26"/>
    </row>
    <row r="34" spans="2:30" x14ac:dyDescent="0.15">
      <c r="H34" s="43">
        <v>0</v>
      </c>
      <c r="I34" s="3">
        <v>10</v>
      </c>
      <c r="J34" s="159" t="s">
        <v>16</v>
      </c>
      <c r="S34" s="26"/>
      <c r="T34" s="26"/>
      <c r="U34" s="26"/>
    </row>
    <row r="35" spans="2:30" x14ac:dyDescent="0.15">
      <c r="H35" s="122">
        <v>0</v>
      </c>
      <c r="I35" s="3">
        <v>11</v>
      </c>
      <c r="J35" s="159" t="s">
        <v>17</v>
      </c>
      <c r="L35" s="47"/>
      <c r="M35" s="388"/>
      <c r="S35" s="26"/>
      <c r="T35" s="26"/>
      <c r="U35" s="26"/>
    </row>
    <row r="36" spans="2:30" x14ac:dyDescent="0.15">
      <c r="B36" s="48"/>
      <c r="C36" s="26"/>
      <c r="E36" s="17"/>
      <c r="H36" s="43">
        <v>0</v>
      </c>
      <c r="I36" s="3">
        <v>13</v>
      </c>
      <c r="J36" s="159" t="s">
        <v>7</v>
      </c>
      <c r="S36" s="26"/>
      <c r="T36" s="26"/>
      <c r="U36" s="26"/>
    </row>
    <row r="37" spans="2:30" x14ac:dyDescent="0.15">
      <c r="B37" s="18"/>
      <c r="C37" s="26"/>
      <c r="F37" s="26"/>
      <c r="G37" s="48"/>
      <c r="H37" s="88">
        <v>0</v>
      </c>
      <c r="I37" s="3">
        <v>18</v>
      </c>
      <c r="J37" s="159" t="s">
        <v>22</v>
      </c>
      <c r="L37" s="48"/>
      <c r="M37" s="26"/>
      <c r="S37" s="26"/>
      <c r="T37" s="26"/>
      <c r="U37" s="26"/>
    </row>
    <row r="38" spans="2:30" x14ac:dyDescent="0.15">
      <c r="C38" s="26"/>
      <c r="F38" s="26"/>
      <c r="H38" s="437">
        <v>0</v>
      </c>
      <c r="I38" s="3">
        <v>20</v>
      </c>
      <c r="J38" s="159" t="s">
        <v>24</v>
      </c>
      <c r="L38" s="48"/>
      <c r="M38" s="26"/>
      <c r="S38" s="26"/>
      <c r="T38" s="26"/>
      <c r="U38" s="26"/>
    </row>
    <row r="39" spans="2:30" x14ac:dyDescent="0.15">
      <c r="B39" s="48"/>
      <c r="C39" s="26"/>
      <c r="F39" s="26"/>
      <c r="G39" s="18"/>
      <c r="H39" s="193">
        <v>0</v>
      </c>
      <c r="I39" s="3">
        <v>28</v>
      </c>
      <c r="J39" s="159" t="s">
        <v>32</v>
      </c>
      <c r="L39" s="48"/>
      <c r="M39" s="26"/>
      <c r="S39" s="26"/>
      <c r="T39" s="26"/>
      <c r="U39" s="26"/>
    </row>
    <row r="40" spans="2:30" x14ac:dyDescent="0.15">
      <c r="C40" s="26"/>
      <c r="H40" s="193">
        <v>0</v>
      </c>
      <c r="I40" s="3">
        <v>29</v>
      </c>
      <c r="J40" s="159" t="s">
        <v>54</v>
      </c>
      <c r="L40" s="48"/>
      <c r="M40" s="26"/>
      <c r="S40" s="26"/>
      <c r="T40" s="26"/>
      <c r="U40" s="26"/>
    </row>
    <row r="41" spans="2:30" x14ac:dyDescent="0.15">
      <c r="H41" s="44">
        <v>0</v>
      </c>
      <c r="I41" s="3">
        <v>30</v>
      </c>
      <c r="J41" s="159" t="s">
        <v>33</v>
      </c>
      <c r="L41" s="48"/>
      <c r="M41" s="26"/>
      <c r="S41" s="26"/>
      <c r="T41" s="26"/>
      <c r="U41" s="26"/>
    </row>
    <row r="42" spans="2:30" x14ac:dyDescent="0.15">
      <c r="H42" s="44">
        <v>0</v>
      </c>
      <c r="I42" s="3">
        <v>35</v>
      </c>
      <c r="J42" s="159" t="s">
        <v>36</v>
      </c>
      <c r="L42" s="48"/>
      <c r="M42" s="26"/>
      <c r="S42" s="26"/>
      <c r="T42" s="26"/>
      <c r="U42" s="26"/>
    </row>
    <row r="43" spans="2:30" x14ac:dyDescent="0.15">
      <c r="H43" s="334">
        <v>0</v>
      </c>
      <c r="I43" s="3">
        <v>39</v>
      </c>
      <c r="J43" s="159" t="s">
        <v>39</v>
      </c>
      <c r="L43" s="48"/>
      <c r="M43" s="26"/>
      <c r="S43" s="30"/>
      <c r="T43" s="30"/>
      <c r="U43" s="30"/>
    </row>
    <row r="44" spans="2:30" x14ac:dyDescent="0.15">
      <c r="H44" s="117">
        <f>SUM(H4:H43)</f>
        <v>95208</v>
      </c>
      <c r="I44" s="3"/>
      <c r="J44" s="164" t="s">
        <v>97</v>
      </c>
      <c r="L44" s="48"/>
      <c r="M44" s="26"/>
    </row>
    <row r="45" spans="2:30" x14ac:dyDescent="0.15">
      <c r="R45" s="104"/>
    </row>
    <row r="46" spans="2:30" ht="13.5" customHeight="1" x14ac:dyDescent="0.15">
      <c r="H46" s="391" t="s">
        <v>180</v>
      </c>
      <c r="L46" s="406"/>
      <c r="R46" s="47"/>
      <c r="S46" s="105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2:30" ht="13.5" customHeight="1" x14ac:dyDescent="0.15">
      <c r="H47" s="187" t="s">
        <v>197</v>
      </c>
      <c r="I47" s="3"/>
      <c r="J47" s="177" t="s">
        <v>71</v>
      </c>
      <c r="K47" s="3"/>
      <c r="L47" s="299" t="s">
        <v>196</v>
      </c>
      <c r="S47" s="26"/>
      <c r="T47" s="26"/>
      <c r="U47" s="26"/>
      <c r="V47" s="26"/>
    </row>
    <row r="48" spans="2:30" x14ac:dyDescent="0.15">
      <c r="H48" s="176" t="s">
        <v>99</v>
      </c>
      <c r="I48" s="121"/>
      <c r="J48" s="176" t="s">
        <v>47</v>
      </c>
      <c r="K48" s="121"/>
      <c r="L48" s="303" t="s">
        <v>99</v>
      </c>
      <c r="S48" s="26"/>
      <c r="T48" s="26"/>
      <c r="U48" s="26"/>
      <c r="V48" s="26"/>
    </row>
    <row r="49" spans="1:22" x14ac:dyDescent="0.15">
      <c r="H49" s="43">
        <v>84139</v>
      </c>
      <c r="I49" s="3">
        <v>26</v>
      </c>
      <c r="J49" s="159" t="s">
        <v>30</v>
      </c>
      <c r="K49" s="3">
        <f>SUM(I49)</f>
        <v>26</v>
      </c>
      <c r="L49" s="304">
        <v>85600</v>
      </c>
      <c r="S49" s="26"/>
      <c r="T49" s="26"/>
      <c r="U49" s="26"/>
      <c r="V49" s="26"/>
    </row>
    <row r="50" spans="1:22" x14ac:dyDescent="0.15">
      <c r="H50" s="89">
        <v>16674</v>
      </c>
      <c r="I50" s="3">
        <v>13</v>
      </c>
      <c r="J50" s="159" t="s">
        <v>7</v>
      </c>
      <c r="K50" s="3">
        <f t="shared" ref="K50:K58" si="7">SUM(I50)</f>
        <v>13</v>
      </c>
      <c r="L50" s="304">
        <v>25522</v>
      </c>
      <c r="M50" s="26"/>
      <c r="N50" s="90"/>
      <c r="O50" s="90"/>
      <c r="S50" s="26"/>
      <c r="T50" s="26"/>
      <c r="U50" s="26"/>
      <c r="V50" s="26"/>
    </row>
    <row r="51" spans="1:22" x14ac:dyDescent="0.15">
      <c r="H51" s="88">
        <v>14098</v>
      </c>
      <c r="I51" s="3">
        <v>25</v>
      </c>
      <c r="J51" s="159" t="s">
        <v>29</v>
      </c>
      <c r="K51" s="3">
        <f t="shared" si="7"/>
        <v>25</v>
      </c>
      <c r="L51" s="304">
        <v>8993</v>
      </c>
      <c r="M51" s="26"/>
      <c r="N51" s="90"/>
      <c r="O51" s="90"/>
      <c r="S51" s="26"/>
      <c r="T51" s="26"/>
      <c r="U51" s="26"/>
      <c r="V51" s="26"/>
    </row>
    <row r="52" spans="1:22" ht="14.25" thickBot="1" x14ac:dyDescent="0.2">
      <c r="H52" s="88">
        <v>13876</v>
      </c>
      <c r="I52" s="3">
        <v>33</v>
      </c>
      <c r="J52" s="159" t="s">
        <v>0</v>
      </c>
      <c r="K52" s="3">
        <f t="shared" si="7"/>
        <v>33</v>
      </c>
      <c r="L52" s="304">
        <v>12457</v>
      </c>
      <c r="M52" s="26"/>
      <c r="N52" s="90"/>
      <c r="O52" s="90"/>
      <c r="S52" s="26"/>
      <c r="T52" s="26"/>
      <c r="U52" s="26"/>
      <c r="V52" s="26"/>
    </row>
    <row r="53" spans="1:22" x14ac:dyDescent="0.15">
      <c r="A53" s="58" t="s">
        <v>46</v>
      </c>
      <c r="B53" s="59" t="s">
        <v>47</v>
      </c>
      <c r="C53" s="59" t="s">
        <v>193</v>
      </c>
      <c r="D53" s="59" t="s">
        <v>185</v>
      </c>
      <c r="E53" s="59" t="s">
        <v>41</v>
      </c>
      <c r="F53" s="59" t="s">
        <v>50</v>
      </c>
      <c r="G53" s="8" t="s">
        <v>176</v>
      </c>
      <c r="H53" s="44">
        <v>13621</v>
      </c>
      <c r="I53" s="3">
        <v>22</v>
      </c>
      <c r="J53" s="159" t="s">
        <v>26</v>
      </c>
      <c r="K53" s="3">
        <f t="shared" si="7"/>
        <v>22</v>
      </c>
      <c r="L53" s="304">
        <v>6919</v>
      </c>
      <c r="M53" s="26"/>
      <c r="N53" s="90"/>
      <c r="O53" s="90"/>
      <c r="S53" s="26"/>
      <c r="T53" s="26"/>
      <c r="U53" s="26"/>
      <c r="V53" s="26"/>
    </row>
    <row r="54" spans="1:22" x14ac:dyDescent="0.15">
      <c r="A54" s="61">
        <v>1</v>
      </c>
      <c r="B54" s="159" t="s">
        <v>30</v>
      </c>
      <c r="C54" s="43">
        <f t="shared" ref="C54:C63" si="8">SUM(H49)</f>
        <v>84139</v>
      </c>
      <c r="D54" s="97">
        <f>SUM(L49)</f>
        <v>85600</v>
      </c>
      <c r="E54" s="52">
        <f t="shared" ref="E54:E64" si="9">SUM(N63/M63*100)</f>
        <v>104.83826754385966</v>
      </c>
      <c r="F54" s="52">
        <f>SUM(C54/D54*100)</f>
        <v>98.293224299065415</v>
      </c>
      <c r="G54" s="3"/>
      <c r="H54" s="334">
        <v>9494</v>
      </c>
      <c r="I54" s="3">
        <v>34</v>
      </c>
      <c r="J54" s="159" t="s">
        <v>1</v>
      </c>
      <c r="K54" s="3">
        <f t="shared" si="7"/>
        <v>34</v>
      </c>
      <c r="L54" s="304">
        <v>10030</v>
      </c>
      <c r="M54" s="26"/>
      <c r="N54" s="360"/>
      <c r="O54" s="90"/>
      <c r="S54" s="26"/>
      <c r="T54" s="26"/>
      <c r="U54" s="26"/>
      <c r="V54" s="26"/>
    </row>
    <row r="55" spans="1:22" x14ac:dyDescent="0.15">
      <c r="A55" s="61">
        <v>2</v>
      </c>
      <c r="B55" s="159" t="s">
        <v>7</v>
      </c>
      <c r="C55" s="43">
        <f t="shared" si="8"/>
        <v>16674</v>
      </c>
      <c r="D55" s="97">
        <f t="shared" ref="D55:D64" si="10">SUM(L50)</f>
        <v>25522</v>
      </c>
      <c r="E55" s="52">
        <f t="shared" si="9"/>
        <v>82.96760710553815</v>
      </c>
      <c r="F55" s="52">
        <f t="shared" ref="F55:F64" si="11">SUM(C55/D55*100)</f>
        <v>65.331870543060887</v>
      </c>
      <c r="G55" s="3"/>
      <c r="H55" s="44">
        <v>9375</v>
      </c>
      <c r="I55" s="3">
        <v>16</v>
      </c>
      <c r="J55" s="159" t="s">
        <v>3</v>
      </c>
      <c r="K55" s="3">
        <f t="shared" si="7"/>
        <v>16</v>
      </c>
      <c r="L55" s="304">
        <v>10197</v>
      </c>
      <c r="M55" s="26"/>
      <c r="N55" s="90"/>
      <c r="O55" s="90"/>
      <c r="S55" s="26"/>
      <c r="T55" s="26"/>
      <c r="U55" s="26"/>
      <c r="V55" s="26"/>
    </row>
    <row r="56" spans="1:22" x14ac:dyDescent="0.15">
      <c r="A56" s="61">
        <v>3</v>
      </c>
      <c r="B56" s="159" t="s">
        <v>29</v>
      </c>
      <c r="C56" s="43">
        <f t="shared" si="8"/>
        <v>14098</v>
      </c>
      <c r="D56" s="97">
        <f t="shared" si="10"/>
        <v>8993</v>
      </c>
      <c r="E56" s="52">
        <f t="shared" si="9"/>
        <v>94.782842544036569</v>
      </c>
      <c r="F56" s="52">
        <f t="shared" si="11"/>
        <v>156.76637384632494</v>
      </c>
      <c r="G56" s="3"/>
      <c r="H56" s="88">
        <v>6480</v>
      </c>
      <c r="I56" s="3">
        <v>40</v>
      </c>
      <c r="J56" s="159" t="s">
        <v>2</v>
      </c>
      <c r="K56" s="3">
        <f t="shared" si="7"/>
        <v>40</v>
      </c>
      <c r="L56" s="304">
        <v>3690</v>
      </c>
      <c r="M56" s="26"/>
      <c r="N56" s="90"/>
      <c r="O56" s="90"/>
      <c r="S56" s="26"/>
      <c r="T56" s="26"/>
      <c r="U56" s="26"/>
      <c r="V56" s="26"/>
    </row>
    <row r="57" spans="1:22" x14ac:dyDescent="0.15">
      <c r="A57" s="61">
        <v>4</v>
      </c>
      <c r="B57" s="159" t="s">
        <v>0</v>
      </c>
      <c r="C57" s="43">
        <f t="shared" si="8"/>
        <v>13876</v>
      </c>
      <c r="D57" s="97">
        <f t="shared" si="10"/>
        <v>12457</v>
      </c>
      <c r="E57" s="52">
        <f t="shared" si="9"/>
        <v>109.49262210999764</v>
      </c>
      <c r="F57" s="52">
        <f t="shared" si="11"/>
        <v>111.39118567873484</v>
      </c>
      <c r="G57" s="3"/>
      <c r="H57" s="125">
        <v>5741</v>
      </c>
      <c r="I57" s="3">
        <v>24</v>
      </c>
      <c r="J57" s="159" t="s">
        <v>28</v>
      </c>
      <c r="K57" s="3">
        <f t="shared" si="7"/>
        <v>24</v>
      </c>
      <c r="L57" s="304">
        <v>5729</v>
      </c>
      <c r="M57" s="26"/>
      <c r="N57" s="90"/>
      <c r="O57" s="90"/>
      <c r="S57" s="26"/>
      <c r="T57" s="26"/>
      <c r="U57" s="26"/>
      <c r="V57" s="26"/>
    </row>
    <row r="58" spans="1:22" ht="14.25" thickBot="1" x14ac:dyDescent="0.2">
      <c r="A58" s="61">
        <v>5</v>
      </c>
      <c r="B58" s="159" t="s">
        <v>26</v>
      </c>
      <c r="C58" s="43">
        <f t="shared" si="8"/>
        <v>13621</v>
      </c>
      <c r="D58" s="97">
        <f t="shared" si="10"/>
        <v>6919</v>
      </c>
      <c r="E58" s="52">
        <f t="shared" si="9"/>
        <v>98.197678610049749</v>
      </c>
      <c r="F58" s="52">
        <f t="shared" si="11"/>
        <v>196.86370862841451</v>
      </c>
      <c r="G58" s="12"/>
      <c r="H58" s="165">
        <v>4965</v>
      </c>
      <c r="I58" s="14">
        <v>36</v>
      </c>
      <c r="J58" s="161" t="s">
        <v>5</v>
      </c>
      <c r="K58" s="14">
        <f t="shared" si="7"/>
        <v>36</v>
      </c>
      <c r="L58" s="305">
        <v>5017</v>
      </c>
      <c r="M58" s="26"/>
      <c r="N58" s="90"/>
      <c r="O58" s="90"/>
      <c r="S58" s="26"/>
      <c r="T58" s="26"/>
      <c r="U58" s="26"/>
      <c r="V58" s="26"/>
    </row>
    <row r="59" spans="1:22" ht="14.25" thickTop="1" x14ac:dyDescent="0.15">
      <c r="A59" s="61">
        <v>6</v>
      </c>
      <c r="B59" s="159" t="s">
        <v>1</v>
      </c>
      <c r="C59" s="43">
        <f t="shared" si="8"/>
        <v>9494</v>
      </c>
      <c r="D59" s="97">
        <f t="shared" si="10"/>
        <v>10030</v>
      </c>
      <c r="E59" s="52">
        <f t="shared" si="9"/>
        <v>95.054064877853435</v>
      </c>
      <c r="F59" s="52">
        <f t="shared" si="11"/>
        <v>94.656031904287147</v>
      </c>
      <c r="G59" s="3"/>
      <c r="H59" s="431">
        <v>2721</v>
      </c>
      <c r="I59" s="336">
        <v>38</v>
      </c>
      <c r="J59" s="221" t="s">
        <v>38</v>
      </c>
      <c r="K59" s="8" t="s">
        <v>67</v>
      </c>
      <c r="L59" s="306">
        <v>185784</v>
      </c>
      <c r="M59" s="26"/>
      <c r="N59" s="90"/>
      <c r="O59" s="90"/>
      <c r="S59" s="26"/>
      <c r="T59" s="26"/>
      <c r="U59" s="26"/>
      <c r="V59" s="26"/>
    </row>
    <row r="60" spans="1:22" x14ac:dyDescent="0.15">
      <c r="A60" s="61">
        <v>7</v>
      </c>
      <c r="B60" s="159" t="s">
        <v>3</v>
      </c>
      <c r="C60" s="43">
        <f t="shared" si="8"/>
        <v>9375</v>
      </c>
      <c r="D60" s="97">
        <f t="shared" si="10"/>
        <v>10197</v>
      </c>
      <c r="E60" s="52">
        <f t="shared" si="9"/>
        <v>98.49758352595083</v>
      </c>
      <c r="F60" s="52">
        <f t="shared" si="11"/>
        <v>91.93880553103854</v>
      </c>
      <c r="G60" s="3"/>
      <c r="H60" s="418">
        <v>1778</v>
      </c>
      <c r="I60" s="139">
        <v>12</v>
      </c>
      <c r="J60" s="159" t="s">
        <v>18</v>
      </c>
      <c r="L60" s="106"/>
      <c r="M60" s="26"/>
      <c r="S60" s="26"/>
      <c r="T60" s="26"/>
      <c r="U60" s="26"/>
      <c r="V60" s="26"/>
    </row>
    <row r="61" spans="1:22" x14ac:dyDescent="0.15">
      <c r="A61" s="61">
        <v>8</v>
      </c>
      <c r="B61" s="159" t="s">
        <v>2</v>
      </c>
      <c r="C61" s="43">
        <f t="shared" si="8"/>
        <v>6480</v>
      </c>
      <c r="D61" s="97">
        <f t="shared" si="10"/>
        <v>3690</v>
      </c>
      <c r="E61" s="52">
        <f t="shared" si="9"/>
        <v>66.859265373503916</v>
      </c>
      <c r="F61" s="52">
        <f t="shared" si="11"/>
        <v>175.60975609756099</v>
      </c>
      <c r="G61" s="11"/>
      <c r="H61" s="91">
        <v>1321</v>
      </c>
      <c r="I61" s="139">
        <v>17</v>
      </c>
      <c r="J61" s="159" t="s">
        <v>21</v>
      </c>
      <c r="K61" s="50"/>
      <c r="S61" s="26"/>
      <c r="T61" s="26"/>
      <c r="U61" s="26"/>
      <c r="V61" s="26"/>
    </row>
    <row r="62" spans="1:22" x14ac:dyDescent="0.15">
      <c r="A62" s="61">
        <v>9</v>
      </c>
      <c r="B62" s="159" t="s">
        <v>28</v>
      </c>
      <c r="C62" s="43">
        <f t="shared" si="8"/>
        <v>5741</v>
      </c>
      <c r="D62" s="97">
        <f t="shared" si="10"/>
        <v>5729</v>
      </c>
      <c r="E62" s="52">
        <f t="shared" si="9"/>
        <v>102.3716119828816</v>
      </c>
      <c r="F62" s="52">
        <f t="shared" si="11"/>
        <v>100.20946063885494</v>
      </c>
      <c r="G62" s="12"/>
      <c r="H62" s="438">
        <v>1189</v>
      </c>
      <c r="I62" s="172">
        <v>21</v>
      </c>
      <c r="J62" s="3" t="s">
        <v>157</v>
      </c>
      <c r="K62" s="50"/>
      <c r="L62" t="s">
        <v>61</v>
      </c>
      <c r="M62" s="405" t="s">
        <v>217</v>
      </c>
      <c r="N62" s="42" t="s">
        <v>75</v>
      </c>
      <c r="S62" s="26"/>
      <c r="T62" s="26"/>
      <c r="U62" s="26"/>
      <c r="V62" s="26"/>
    </row>
    <row r="63" spans="1:22" ht="14.25" thickBot="1" x14ac:dyDescent="0.2">
      <c r="A63" s="64">
        <v>10</v>
      </c>
      <c r="B63" s="161" t="s">
        <v>5</v>
      </c>
      <c r="C63" s="331">
        <f t="shared" si="8"/>
        <v>4965</v>
      </c>
      <c r="D63" s="137">
        <f t="shared" si="10"/>
        <v>5017</v>
      </c>
      <c r="E63" s="57">
        <f t="shared" si="9"/>
        <v>100.95567303782025</v>
      </c>
      <c r="F63" s="57">
        <f t="shared" si="11"/>
        <v>98.963524018337651</v>
      </c>
      <c r="G63" s="92"/>
      <c r="H63" s="418">
        <v>1102</v>
      </c>
      <c r="I63" s="3">
        <v>23</v>
      </c>
      <c r="J63" s="159" t="s">
        <v>27</v>
      </c>
      <c r="K63" s="3">
        <f>SUM(K49)</f>
        <v>26</v>
      </c>
      <c r="L63" s="159" t="s">
        <v>30</v>
      </c>
      <c r="M63" s="168">
        <v>80256</v>
      </c>
      <c r="N63" s="89">
        <f>SUM(H49)</f>
        <v>84139</v>
      </c>
      <c r="O63" s="45"/>
      <c r="S63" s="26"/>
      <c r="T63" s="26"/>
      <c r="U63" s="26"/>
      <c r="V63" s="26"/>
    </row>
    <row r="64" spans="1:22" ht="14.25" thickBot="1" x14ac:dyDescent="0.2">
      <c r="A64" s="65"/>
      <c r="B64" s="66" t="s">
        <v>56</v>
      </c>
      <c r="C64" s="100">
        <f>SUM(H89)</f>
        <v>187966</v>
      </c>
      <c r="D64" s="138">
        <f t="shared" si="10"/>
        <v>185784</v>
      </c>
      <c r="E64" s="70">
        <f t="shared" si="9"/>
        <v>98.461006579223067</v>
      </c>
      <c r="F64" s="70">
        <f t="shared" si="11"/>
        <v>101.17448219437625</v>
      </c>
      <c r="G64" s="389">
        <v>52.1</v>
      </c>
      <c r="H64" s="125">
        <v>527</v>
      </c>
      <c r="I64" s="3">
        <v>9</v>
      </c>
      <c r="J64" s="3" t="s">
        <v>164</v>
      </c>
      <c r="K64" s="3">
        <f t="shared" ref="K64:K72" si="12">SUM(K50)</f>
        <v>13</v>
      </c>
      <c r="L64" s="159" t="s">
        <v>7</v>
      </c>
      <c r="M64" s="168">
        <v>20097</v>
      </c>
      <c r="N64" s="89">
        <f t="shared" ref="N64:N72" si="13">SUM(H50)</f>
        <v>16674</v>
      </c>
      <c r="O64" s="45"/>
      <c r="S64" s="26"/>
      <c r="T64" s="26"/>
      <c r="U64" s="26"/>
      <c r="V64" s="26"/>
    </row>
    <row r="65" spans="2:22" x14ac:dyDescent="0.15">
      <c r="H65" s="89">
        <v>273</v>
      </c>
      <c r="I65" s="3">
        <v>4</v>
      </c>
      <c r="J65" s="159" t="s">
        <v>11</v>
      </c>
      <c r="K65" s="3">
        <f t="shared" si="12"/>
        <v>25</v>
      </c>
      <c r="L65" s="159" t="s">
        <v>29</v>
      </c>
      <c r="M65" s="168">
        <v>14874</v>
      </c>
      <c r="N65" s="89">
        <f t="shared" si="13"/>
        <v>14098</v>
      </c>
      <c r="O65" s="45"/>
      <c r="S65" s="26"/>
      <c r="T65" s="26"/>
      <c r="U65" s="26"/>
      <c r="V65" s="26"/>
    </row>
    <row r="66" spans="2:22" x14ac:dyDescent="0.15">
      <c r="H66" s="43">
        <v>240</v>
      </c>
      <c r="I66" s="3">
        <v>11</v>
      </c>
      <c r="J66" s="159" t="s">
        <v>17</v>
      </c>
      <c r="K66" s="3">
        <f t="shared" si="12"/>
        <v>33</v>
      </c>
      <c r="L66" s="159" t="s">
        <v>0</v>
      </c>
      <c r="M66" s="168">
        <v>12673</v>
      </c>
      <c r="N66" s="89">
        <f t="shared" si="13"/>
        <v>13876</v>
      </c>
      <c r="O66" s="45"/>
      <c r="S66" s="26"/>
      <c r="T66" s="26"/>
      <c r="U66" s="26"/>
      <c r="V66" s="26"/>
    </row>
    <row r="67" spans="2:22" x14ac:dyDescent="0.15">
      <c r="H67" s="89">
        <v>217</v>
      </c>
      <c r="I67" s="3">
        <v>1</v>
      </c>
      <c r="J67" s="159" t="s">
        <v>4</v>
      </c>
      <c r="K67" s="3">
        <f t="shared" si="12"/>
        <v>22</v>
      </c>
      <c r="L67" s="159" t="s">
        <v>26</v>
      </c>
      <c r="M67" s="168">
        <v>13871</v>
      </c>
      <c r="N67" s="89">
        <f t="shared" si="13"/>
        <v>13621</v>
      </c>
      <c r="O67" s="45"/>
      <c r="S67" s="26"/>
      <c r="T67" s="26"/>
      <c r="U67" s="26"/>
      <c r="V67" s="26"/>
    </row>
    <row r="68" spans="2:22" x14ac:dyDescent="0.15">
      <c r="B68" s="51"/>
      <c r="C68" s="26"/>
      <c r="H68" s="44">
        <v>49</v>
      </c>
      <c r="I68" s="3">
        <v>35</v>
      </c>
      <c r="J68" s="159" t="s">
        <v>36</v>
      </c>
      <c r="K68" s="3">
        <f t="shared" si="12"/>
        <v>34</v>
      </c>
      <c r="L68" s="159" t="s">
        <v>1</v>
      </c>
      <c r="M68" s="168">
        <v>9988</v>
      </c>
      <c r="N68" s="89">
        <f t="shared" si="13"/>
        <v>9494</v>
      </c>
      <c r="O68" s="45"/>
      <c r="S68" s="26"/>
      <c r="T68" s="26"/>
      <c r="U68" s="26"/>
      <c r="V68" s="26"/>
    </row>
    <row r="69" spans="2:22" x14ac:dyDescent="0.15">
      <c r="B69" s="51"/>
      <c r="C69" s="26"/>
      <c r="H69" s="290">
        <v>37</v>
      </c>
      <c r="I69" s="3">
        <v>27</v>
      </c>
      <c r="J69" s="159" t="s">
        <v>31</v>
      </c>
      <c r="K69" s="3">
        <f t="shared" si="12"/>
        <v>16</v>
      </c>
      <c r="L69" s="159" t="s">
        <v>3</v>
      </c>
      <c r="M69" s="168">
        <v>9518</v>
      </c>
      <c r="N69" s="89">
        <f t="shared" si="13"/>
        <v>9375</v>
      </c>
      <c r="O69" s="45"/>
      <c r="S69" s="26"/>
      <c r="T69" s="26"/>
      <c r="U69" s="26"/>
      <c r="V69" s="26"/>
    </row>
    <row r="70" spans="2:22" x14ac:dyDescent="0.15">
      <c r="B70" s="50"/>
      <c r="H70" s="88">
        <v>31</v>
      </c>
      <c r="I70" s="3">
        <v>15</v>
      </c>
      <c r="J70" s="159" t="s">
        <v>20</v>
      </c>
      <c r="K70" s="3">
        <f t="shared" si="12"/>
        <v>40</v>
      </c>
      <c r="L70" s="159" t="s">
        <v>2</v>
      </c>
      <c r="M70" s="168">
        <v>9692</v>
      </c>
      <c r="N70" s="89">
        <f t="shared" si="13"/>
        <v>6480</v>
      </c>
      <c r="O70" s="45"/>
      <c r="S70" s="26"/>
      <c r="T70" s="26"/>
      <c r="U70" s="26"/>
      <c r="V70" s="26"/>
    </row>
    <row r="71" spans="2:22" x14ac:dyDescent="0.15">
      <c r="B71" s="50"/>
      <c r="H71" s="334">
        <v>18</v>
      </c>
      <c r="I71" s="3">
        <v>29</v>
      </c>
      <c r="J71" s="159" t="s">
        <v>54</v>
      </c>
      <c r="K71" s="3">
        <f t="shared" si="12"/>
        <v>24</v>
      </c>
      <c r="L71" s="159" t="s">
        <v>28</v>
      </c>
      <c r="M71" s="168">
        <v>5608</v>
      </c>
      <c r="N71" s="89">
        <f t="shared" si="13"/>
        <v>5741</v>
      </c>
      <c r="O71" s="45"/>
      <c r="S71" s="26"/>
      <c r="T71" s="26"/>
      <c r="U71" s="26"/>
      <c r="V71" s="26"/>
    </row>
    <row r="72" spans="2:22" ht="14.25" thickBot="1" x14ac:dyDescent="0.2">
      <c r="B72" s="50"/>
      <c r="H72" s="44">
        <v>0</v>
      </c>
      <c r="I72" s="3">
        <v>2</v>
      </c>
      <c r="J72" s="159" t="s">
        <v>6</v>
      </c>
      <c r="K72" s="3">
        <f t="shared" si="12"/>
        <v>36</v>
      </c>
      <c r="L72" s="161" t="s">
        <v>5</v>
      </c>
      <c r="M72" s="169">
        <v>4918</v>
      </c>
      <c r="N72" s="89">
        <f t="shared" si="13"/>
        <v>4965</v>
      </c>
      <c r="O72" s="45"/>
      <c r="S72" s="26"/>
      <c r="T72" s="26"/>
      <c r="U72" s="26"/>
      <c r="V72" s="26"/>
    </row>
    <row r="73" spans="2:22" ht="14.25" thickTop="1" x14ac:dyDescent="0.15">
      <c r="B73" s="50"/>
      <c r="H73" s="44">
        <v>0</v>
      </c>
      <c r="I73" s="3">
        <v>3</v>
      </c>
      <c r="J73" s="159" t="s">
        <v>10</v>
      </c>
      <c r="K73" s="43"/>
      <c r="L73" s="114" t="s">
        <v>92</v>
      </c>
      <c r="M73" s="167">
        <v>190904</v>
      </c>
      <c r="N73" s="166">
        <f>SUM(H89)</f>
        <v>187966</v>
      </c>
      <c r="O73" s="45"/>
      <c r="S73" s="26"/>
      <c r="T73" s="26"/>
      <c r="U73" s="26"/>
      <c r="V73" s="26"/>
    </row>
    <row r="74" spans="2:22" x14ac:dyDescent="0.15">
      <c r="B74" s="50"/>
      <c r="H74" s="44">
        <v>0</v>
      </c>
      <c r="I74" s="3">
        <v>5</v>
      </c>
      <c r="J74" s="159" t="s">
        <v>12</v>
      </c>
      <c r="K74" s="26"/>
      <c r="L74" s="26"/>
      <c r="N74" s="26"/>
      <c r="O74" s="26"/>
      <c r="S74" s="26"/>
      <c r="T74" s="26"/>
      <c r="U74" s="26"/>
      <c r="V74" s="26"/>
    </row>
    <row r="75" spans="2:22" x14ac:dyDescent="0.15">
      <c r="B75" s="50"/>
      <c r="H75" s="44">
        <v>0</v>
      </c>
      <c r="I75" s="3">
        <v>6</v>
      </c>
      <c r="J75" s="159" t="s">
        <v>13</v>
      </c>
      <c r="L75" s="48"/>
      <c r="M75" s="26"/>
      <c r="N75" s="26"/>
      <c r="O75" s="26"/>
      <c r="S75" s="26"/>
      <c r="T75" s="26"/>
      <c r="U75" s="26"/>
      <c r="V75" s="26"/>
    </row>
    <row r="76" spans="2:22" x14ac:dyDescent="0.15">
      <c r="B76" s="50"/>
      <c r="H76" s="44">
        <v>0</v>
      </c>
      <c r="I76" s="3">
        <v>7</v>
      </c>
      <c r="J76" s="159" t="s">
        <v>14</v>
      </c>
      <c r="L76" s="42"/>
      <c r="M76" s="26"/>
      <c r="S76" s="26"/>
      <c r="T76" s="26"/>
      <c r="U76" s="26"/>
      <c r="V76" s="26"/>
    </row>
    <row r="77" spans="2:22" x14ac:dyDescent="0.15">
      <c r="B77" s="50"/>
      <c r="H77" s="88">
        <v>0</v>
      </c>
      <c r="I77" s="3">
        <v>8</v>
      </c>
      <c r="J77" s="159" t="s">
        <v>15</v>
      </c>
      <c r="L77" s="42"/>
      <c r="M77" s="26"/>
      <c r="N77" s="26"/>
      <c r="O77" s="26"/>
      <c r="S77" s="26"/>
      <c r="T77" s="26"/>
      <c r="U77" s="26"/>
      <c r="V77" s="26"/>
    </row>
    <row r="78" spans="2:22" x14ac:dyDescent="0.15">
      <c r="H78" s="44">
        <v>0</v>
      </c>
      <c r="I78" s="3">
        <v>10</v>
      </c>
      <c r="J78" s="159" t="s">
        <v>16</v>
      </c>
      <c r="L78" s="42"/>
      <c r="M78" s="26"/>
      <c r="N78" s="26"/>
      <c r="O78" s="26"/>
      <c r="S78" s="26"/>
      <c r="T78" s="26"/>
      <c r="U78" s="26"/>
      <c r="V78" s="26"/>
    </row>
    <row r="79" spans="2:22" x14ac:dyDescent="0.15">
      <c r="H79" s="43">
        <v>0</v>
      </c>
      <c r="I79" s="3">
        <v>14</v>
      </c>
      <c r="J79" s="159" t="s">
        <v>19</v>
      </c>
      <c r="L79" s="42"/>
      <c r="M79" s="26"/>
      <c r="N79" s="26"/>
      <c r="O79" s="26"/>
      <c r="S79" s="26"/>
      <c r="T79" s="26"/>
      <c r="U79" s="26"/>
      <c r="V79" s="26"/>
    </row>
    <row r="80" spans="2:22" x14ac:dyDescent="0.15">
      <c r="H80" s="88">
        <v>0</v>
      </c>
      <c r="I80" s="3">
        <v>18</v>
      </c>
      <c r="J80" s="159" t="s">
        <v>22</v>
      </c>
      <c r="N80" s="26"/>
      <c r="O80" s="26"/>
      <c r="S80" s="26"/>
      <c r="T80" s="26"/>
      <c r="U80" s="26"/>
      <c r="V80" s="26"/>
    </row>
    <row r="81" spans="8:22" x14ac:dyDescent="0.15">
      <c r="H81" s="122">
        <v>0</v>
      </c>
      <c r="I81" s="3">
        <v>19</v>
      </c>
      <c r="J81" s="159" t="s">
        <v>23</v>
      </c>
      <c r="L81" s="29"/>
      <c r="M81" s="26"/>
      <c r="N81" s="26"/>
      <c r="O81" s="26"/>
      <c r="S81" s="26"/>
      <c r="T81" s="26"/>
      <c r="U81" s="26"/>
      <c r="V81" s="26"/>
    </row>
    <row r="82" spans="8:22" x14ac:dyDescent="0.15">
      <c r="H82" s="43">
        <v>0</v>
      </c>
      <c r="I82" s="3">
        <v>20</v>
      </c>
      <c r="J82" s="159" t="s">
        <v>24</v>
      </c>
      <c r="L82" s="47"/>
      <c r="M82" s="388"/>
      <c r="N82" s="26"/>
      <c r="O82" s="26"/>
      <c r="S82" s="26"/>
      <c r="T82" s="26"/>
      <c r="U82" s="26"/>
      <c r="V82" s="26"/>
    </row>
    <row r="83" spans="8:22" x14ac:dyDescent="0.15">
      <c r="H83" s="44">
        <v>0</v>
      </c>
      <c r="I83" s="3">
        <v>28</v>
      </c>
      <c r="J83" s="159" t="s">
        <v>32</v>
      </c>
      <c r="L83" s="48"/>
      <c r="M83" s="26"/>
      <c r="N83" s="26"/>
      <c r="O83" s="26"/>
      <c r="S83" s="26"/>
      <c r="T83" s="26"/>
      <c r="U83" s="26"/>
      <c r="V83" s="26"/>
    </row>
    <row r="84" spans="8:22" x14ac:dyDescent="0.15">
      <c r="H84" s="88">
        <v>0</v>
      </c>
      <c r="I84" s="3">
        <v>30</v>
      </c>
      <c r="J84" s="159" t="s">
        <v>33</v>
      </c>
      <c r="L84" s="48"/>
      <c r="M84" s="26"/>
      <c r="N84" s="26"/>
      <c r="O84" s="26"/>
      <c r="S84" s="26"/>
      <c r="T84" s="26"/>
      <c r="U84" s="26"/>
      <c r="V84" s="26"/>
    </row>
    <row r="85" spans="8:22" x14ac:dyDescent="0.15">
      <c r="H85" s="44">
        <v>0</v>
      </c>
      <c r="I85" s="3">
        <v>31</v>
      </c>
      <c r="J85" s="159" t="s">
        <v>64</v>
      </c>
      <c r="L85" s="27"/>
      <c r="M85" s="26"/>
      <c r="N85" s="26"/>
      <c r="O85" s="26"/>
      <c r="S85" s="26"/>
      <c r="T85" s="26"/>
      <c r="U85" s="26"/>
      <c r="V85" s="26"/>
    </row>
    <row r="86" spans="8:22" x14ac:dyDescent="0.15">
      <c r="H86" s="44">
        <v>0</v>
      </c>
      <c r="I86" s="3">
        <v>32</v>
      </c>
      <c r="J86" s="159" t="s">
        <v>35</v>
      </c>
      <c r="L86" s="48"/>
      <c r="M86" s="26"/>
      <c r="N86" s="26"/>
      <c r="O86" s="26"/>
      <c r="S86" s="26"/>
      <c r="T86" s="26"/>
      <c r="U86" s="26"/>
      <c r="V86" s="26"/>
    </row>
    <row r="87" spans="8:22" x14ac:dyDescent="0.15">
      <c r="H87" s="88">
        <v>0</v>
      </c>
      <c r="I87" s="3">
        <v>37</v>
      </c>
      <c r="J87" s="159" t="s">
        <v>37</v>
      </c>
      <c r="L87" s="48"/>
      <c r="M87" s="26"/>
      <c r="N87" s="26"/>
      <c r="O87" s="26"/>
      <c r="S87" s="30"/>
      <c r="T87" s="30"/>
    </row>
    <row r="88" spans="8:22" x14ac:dyDescent="0.15">
      <c r="H88" s="44">
        <v>0</v>
      </c>
      <c r="I88" s="3">
        <v>39</v>
      </c>
      <c r="J88" s="159" t="s">
        <v>39</v>
      </c>
      <c r="L88" s="48"/>
      <c r="M88" s="26"/>
      <c r="N88" s="26"/>
      <c r="O88" s="26"/>
      <c r="Q88" s="26"/>
    </row>
    <row r="89" spans="8:22" x14ac:dyDescent="0.15">
      <c r="H89" s="118">
        <f>SUM(H49:H88)</f>
        <v>187966</v>
      </c>
      <c r="I89" s="3"/>
      <c r="J89" s="3" t="s">
        <v>8</v>
      </c>
      <c r="L89" s="48"/>
      <c r="M89" s="26"/>
      <c r="N89" s="26"/>
      <c r="O89" s="26"/>
    </row>
    <row r="90" spans="8:22" x14ac:dyDescent="0.15">
      <c r="I90" s="78"/>
      <c r="J90" s="78"/>
      <c r="L90" s="48"/>
      <c r="M90" s="26"/>
      <c r="N90" s="26"/>
      <c r="O90" s="26"/>
    </row>
    <row r="91" spans="8:22" ht="18.75" x14ac:dyDescent="0.2">
      <c r="J91" s="30"/>
      <c r="L91" s="48"/>
      <c r="M91" s="26"/>
      <c r="N91" s="26"/>
      <c r="O91" s="26"/>
      <c r="P91" s="46"/>
    </row>
    <row r="92" spans="8:22" x14ac:dyDescent="0.15">
      <c r="L92" s="48"/>
      <c r="M92" s="26"/>
      <c r="N92" s="26"/>
      <c r="O92" s="26"/>
    </row>
    <row r="93" spans="8:22" x14ac:dyDescent="0.15">
      <c r="L93" s="48"/>
      <c r="M93" s="26"/>
      <c r="P93" s="47"/>
    </row>
    <row r="94" spans="8:22" x14ac:dyDescent="0.15">
      <c r="L94" s="48"/>
      <c r="M94" s="26"/>
      <c r="N94" s="26"/>
      <c r="O94" s="26"/>
      <c r="P94" s="26"/>
    </row>
    <row r="95" spans="8:22" x14ac:dyDescent="0.15">
      <c r="L95" s="48"/>
      <c r="M95" s="26"/>
      <c r="N95" s="26"/>
      <c r="O95" s="26"/>
      <c r="P95" s="26"/>
    </row>
    <row r="96" spans="8:22" x14ac:dyDescent="0.15">
      <c r="L96" s="48"/>
      <c r="M96" s="26"/>
      <c r="N96" s="26"/>
      <c r="O96" s="26"/>
      <c r="P96" s="26"/>
    </row>
    <row r="97" spans="11:17" x14ac:dyDescent="0.15">
      <c r="L97" s="48"/>
      <c r="M97" s="26"/>
      <c r="N97" s="26"/>
      <c r="O97" s="26"/>
      <c r="P97" s="26"/>
    </row>
    <row r="98" spans="11:17" x14ac:dyDescent="0.15">
      <c r="L98" s="48"/>
      <c r="M98" s="26"/>
      <c r="N98" s="26"/>
      <c r="O98" s="26"/>
      <c r="P98" s="26"/>
    </row>
    <row r="99" spans="11:17" x14ac:dyDescent="0.15">
      <c r="L99" s="48"/>
      <c r="M99" s="26"/>
      <c r="N99" s="26"/>
      <c r="O99" s="26"/>
      <c r="P99" s="26"/>
    </row>
    <row r="100" spans="11:17" x14ac:dyDescent="0.15">
      <c r="L100" s="48"/>
      <c r="M100" s="26"/>
      <c r="N100" s="26"/>
      <c r="O100" s="26"/>
      <c r="P100" s="26"/>
    </row>
    <row r="101" spans="11:17" x14ac:dyDescent="0.15">
      <c r="L101" s="48"/>
      <c r="M101" s="26"/>
      <c r="N101" s="26"/>
      <c r="O101" s="26"/>
      <c r="P101" s="26"/>
    </row>
    <row r="102" spans="11:17" x14ac:dyDescent="0.15">
      <c r="L102" s="48"/>
      <c r="M102" s="26"/>
      <c r="N102" s="26"/>
      <c r="O102" s="26"/>
      <c r="P102" s="26"/>
    </row>
    <row r="103" spans="11:17" x14ac:dyDescent="0.15">
      <c r="L103" s="48"/>
      <c r="M103" s="26"/>
      <c r="N103" s="26"/>
      <c r="O103" s="26"/>
      <c r="P103" s="26"/>
    </row>
    <row r="104" spans="11:17" x14ac:dyDescent="0.15">
      <c r="L104" s="48"/>
      <c r="M104" s="26"/>
      <c r="N104" s="26"/>
      <c r="O104" s="26"/>
      <c r="P104" s="26"/>
    </row>
    <row r="105" spans="11:17" x14ac:dyDescent="0.15">
      <c r="L105" s="48"/>
      <c r="M105" s="26"/>
      <c r="N105" s="26"/>
      <c r="O105" s="26"/>
      <c r="P105" s="26"/>
    </row>
    <row r="106" spans="11:17" x14ac:dyDescent="0.15">
      <c r="L106" s="48"/>
      <c r="M106" s="26"/>
      <c r="N106" s="26"/>
      <c r="O106" s="26"/>
      <c r="P106" s="26"/>
      <c r="Q106" s="26"/>
    </row>
    <row r="107" spans="11:17" x14ac:dyDescent="0.15">
      <c r="L107" s="48"/>
      <c r="M107" s="26"/>
      <c r="N107" s="26"/>
      <c r="O107" s="26"/>
      <c r="P107" s="26"/>
      <c r="Q107" s="26"/>
    </row>
    <row r="108" spans="11:17" x14ac:dyDescent="0.15">
      <c r="L108" s="48"/>
      <c r="M108" s="26"/>
      <c r="N108" s="26"/>
      <c r="O108" s="26"/>
      <c r="P108" s="26"/>
      <c r="Q108" s="26"/>
    </row>
    <row r="109" spans="11:17" x14ac:dyDescent="0.15">
      <c r="L109" s="48"/>
      <c r="M109" s="26"/>
      <c r="N109" s="26"/>
      <c r="O109" s="26"/>
      <c r="P109" s="26"/>
      <c r="Q109" s="26"/>
    </row>
    <row r="110" spans="11:17" x14ac:dyDescent="0.15">
      <c r="L110" s="48"/>
      <c r="M110" s="26"/>
      <c r="N110" s="26"/>
      <c r="O110" s="26"/>
      <c r="P110" s="26"/>
      <c r="Q110" s="26"/>
    </row>
    <row r="111" spans="11:17" x14ac:dyDescent="0.15">
      <c r="K111" s="26"/>
      <c r="L111" s="26"/>
      <c r="N111" s="26"/>
      <c r="O111" s="26"/>
      <c r="P111" s="26"/>
      <c r="Q111" s="26"/>
    </row>
    <row r="112" spans="11:17" x14ac:dyDescent="0.15">
      <c r="K112" s="26"/>
      <c r="L112" s="26"/>
      <c r="N112" s="26"/>
      <c r="O112" s="26"/>
      <c r="P112" s="26"/>
      <c r="Q112" s="26"/>
    </row>
    <row r="113" spans="11:17" x14ac:dyDescent="0.15">
      <c r="K113" s="26"/>
      <c r="L113" s="26"/>
      <c r="N113" s="26"/>
      <c r="O113" s="26"/>
      <c r="P113" s="26"/>
      <c r="Q113" s="26"/>
    </row>
    <row r="114" spans="11:17" x14ac:dyDescent="0.15">
      <c r="K114" s="26"/>
      <c r="L114" s="26"/>
      <c r="N114" s="26"/>
      <c r="O114" s="26"/>
      <c r="P114" s="26"/>
      <c r="Q114" s="26"/>
    </row>
    <row r="115" spans="11:17" x14ac:dyDescent="0.15">
      <c r="K115" s="26"/>
      <c r="L115" s="26"/>
      <c r="N115" s="26"/>
      <c r="O115" s="26"/>
      <c r="P115" s="26"/>
      <c r="Q115" s="26"/>
    </row>
    <row r="116" spans="11:17" x14ac:dyDescent="0.15">
      <c r="K116" s="26"/>
      <c r="L116" s="26"/>
      <c r="N116" s="26"/>
      <c r="O116" s="26"/>
      <c r="P116" s="26"/>
      <c r="Q116" s="26"/>
    </row>
    <row r="117" spans="11:17" x14ac:dyDescent="0.15">
      <c r="K117" s="26"/>
      <c r="L117" s="26"/>
      <c r="N117" s="26"/>
      <c r="O117" s="26"/>
      <c r="P117" s="26"/>
      <c r="Q117" s="26"/>
    </row>
    <row r="118" spans="11:17" x14ac:dyDescent="0.15">
      <c r="K118" s="26"/>
      <c r="L118" s="26"/>
      <c r="N118" s="26"/>
      <c r="O118" s="26"/>
      <c r="P118" s="26"/>
      <c r="Q118" s="26"/>
    </row>
    <row r="119" spans="11:17" x14ac:dyDescent="0.15">
      <c r="K119" s="26"/>
      <c r="L119" s="26"/>
      <c r="N119" s="26"/>
      <c r="O119" s="26"/>
      <c r="P119" s="26"/>
      <c r="Q119" s="26"/>
    </row>
    <row r="120" spans="11:17" x14ac:dyDescent="0.15">
      <c r="K120" s="26"/>
      <c r="L120" s="26"/>
      <c r="N120" s="26"/>
      <c r="O120" s="26"/>
      <c r="P120" s="26"/>
      <c r="Q120" s="26"/>
    </row>
    <row r="121" spans="11:17" x14ac:dyDescent="0.15">
      <c r="K121" s="26"/>
      <c r="L121" s="26"/>
      <c r="N121" s="26"/>
      <c r="O121" s="26"/>
      <c r="P121" s="26"/>
      <c r="Q121" s="26"/>
    </row>
    <row r="122" spans="11:17" x14ac:dyDescent="0.15">
      <c r="K122" s="26"/>
      <c r="L122" s="26"/>
      <c r="N122" s="26"/>
      <c r="O122" s="26"/>
      <c r="P122" s="26"/>
    </row>
    <row r="123" spans="11:17" x14ac:dyDescent="0.15">
      <c r="K123" s="26"/>
      <c r="L123" s="26"/>
      <c r="N123" s="26"/>
      <c r="O123" s="26"/>
      <c r="P123" s="26"/>
    </row>
    <row r="124" spans="11:17" x14ac:dyDescent="0.15">
      <c r="K124" s="26"/>
      <c r="L124" s="26"/>
      <c r="N124" s="26"/>
      <c r="O124" s="26"/>
      <c r="P124" s="26"/>
    </row>
    <row r="125" spans="11:17" x14ac:dyDescent="0.15">
      <c r="K125" s="26"/>
      <c r="L125" s="26"/>
      <c r="N125" s="26"/>
      <c r="O125" s="26"/>
      <c r="P125" s="26"/>
    </row>
    <row r="126" spans="11:17" x14ac:dyDescent="0.15">
      <c r="K126" s="26"/>
      <c r="L126" s="26"/>
      <c r="N126" s="26"/>
      <c r="O126" s="26"/>
      <c r="P126" s="26"/>
    </row>
    <row r="127" spans="11:17" x14ac:dyDescent="0.15">
      <c r="K127" s="26"/>
      <c r="L127" s="26"/>
      <c r="N127" s="26"/>
      <c r="O127" s="26"/>
      <c r="P127" s="26"/>
    </row>
    <row r="128" spans="11:17" x14ac:dyDescent="0.15">
      <c r="K128" s="26"/>
      <c r="L128" s="26"/>
      <c r="N128" s="26"/>
      <c r="O128" s="26"/>
      <c r="P128" s="26"/>
    </row>
    <row r="129" spans="11:16" x14ac:dyDescent="0.15">
      <c r="K129" s="26"/>
      <c r="L129" s="26"/>
      <c r="N129" s="26"/>
      <c r="O129" s="26"/>
      <c r="P129" s="26"/>
    </row>
    <row r="130" spans="11:16" x14ac:dyDescent="0.15">
      <c r="K130" s="26"/>
      <c r="L130" s="26"/>
      <c r="N130" s="26"/>
      <c r="O130" s="26"/>
      <c r="P130" s="26"/>
    </row>
    <row r="131" spans="11:16" x14ac:dyDescent="0.15">
      <c r="K131" s="26"/>
      <c r="L131" s="26"/>
      <c r="N131" s="26"/>
      <c r="O131" s="26"/>
      <c r="P131" s="26"/>
    </row>
    <row r="132" spans="11:16" x14ac:dyDescent="0.15">
      <c r="K132" s="26"/>
      <c r="L132" s="26"/>
      <c r="N132" s="26"/>
      <c r="O132" s="26"/>
      <c r="P132" s="26"/>
    </row>
    <row r="133" spans="11:16" x14ac:dyDescent="0.15">
      <c r="K133" s="26"/>
      <c r="L133" s="26"/>
      <c r="N133" s="26"/>
      <c r="O133" s="26"/>
      <c r="P133" s="26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7E548-F18B-433D-AFFF-21C04CB905B4}">
  <sheetPr>
    <tabColor theme="9" tint="0.39997558519241921"/>
  </sheetPr>
  <dimension ref="A1:AD90"/>
  <sheetViews>
    <sheetView zoomScaleNormal="100" workbookViewId="0">
      <selection activeCell="P63" sqref="P63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53" customWidth="1"/>
    <col min="19" max="30" width="7.625" customWidth="1"/>
  </cols>
  <sheetData>
    <row r="1" spans="5:30" ht="13.5" customHeight="1" x14ac:dyDescent="0.15">
      <c r="H1" s="383" t="s">
        <v>178</v>
      </c>
      <c r="J1" s="101"/>
      <c r="Q1" s="26"/>
      <c r="R1" s="108"/>
    </row>
    <row r="2" spans="5:30" x14ac:dyDescent="0.15">
      <c r="H2" s="419" t="s">
        <v>193</v>
      </c>
      <c r="I2" s="3"/>
      <c r="J2" s="185" t="s">
        <v>103</v>
      </c>
      <c r="K2" s="3"/>
      <c r="L2" s="178" t="s">
        <v>185</v>
      </c>
      <c r="R2" s="109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5:30" x14ac:dyDescent="0.15">
      <c r="H3" s="23" t="s">
        <v>99</v>
      </c>
      <c r="I3" s="3"/>
      <c r="J3" s="143" t="s">
        <v>47</v>
      </c>
      <c r="K3" s="3"/>
      <c r="L3" s="42" t="s">
        <v>99</v>
      </c>
      <c r="M3" s="82"/>
      <c r="R3" s="48"/>
      <c r="S3" s="26"/>
      <c r="T3" s="26"/>
      <c r="U3" s="26"/>
      <c r="V3" s="26"/>
    </row>
    <row r="4" spans="5:30" x14ac:dyDescent="0.15">
      <c r="H4" s="89">
        <v>87162</v>
      </c>
      <c r="I4" s="3">
        <v>31</v>
      </c>
      <c r="J4" s="33" t="s">
        <v>64</v>
      </c>
      <c r="K4" s="201">
        <f>SUM(I4)</f>
        <v>31</v>
      </c>
      <c r="L4" s="273">
        <v>78214</v>
      </c>
      <c r="M4" s="395"/>
      <c r="R4" s="48"/>
      <c r="S4" s="26"/>
      <c r="T4" s="26"/>
      <c r="U4" s="26"/>
      <c r="V4" s="26"/>
    </row>
    <row r="5" spans="5:30" x14ac:dyDescent="0.15">
      <c r="H5" s="88">
        <v>47159</v>
      </c>
      <c r="I5" s="3">
        <v>2</v>
      </c>
      <c r="J5" s="33" t="s">
        <v>6</v>
      </c>
      <c r="K5" s="201">
        <f t="shared" ref="K5:K13" si="0">SUM(I5)</f>
        <v>2</v>
      </c>
      <c r="L5" s="273">
        <v>40198</v>
      </c>
      <c r="M5" s="45"/>
      <c r="R5" s="48"/>
      <c r="S5" s="26"/>
      <c r="T5" s="26"/>
      <c r="U5" s="26"/>
      <c r="V5" s="26"/>
    </row>
    <row r="6" spans="5:30" x14ac:dyDescent="0.15">
      <c r="H6" s="334">
        <v>29215</v>
      </c>
      <c r="I6" s="3">
        <v>17</v>
      </c>
      <c r="J6" s="33" t="s">
        <v>21</v>
      </c>
      <c r="K6" s="201">
        <f t="shared" si="0"/>
        <v>17</v>
      </c>
      <c r="L6" s="273">
        <v>18171</v>
      </c>
      <c r="M6" s="45"/>
      <c r="R6" s="48"/>
      <c r="S6" s="26"/>
      <c r="T6" s="26"/>
      <c r="U6" s="26"/>
      <c r="V6" s="26"/>
    </row>
    <row r="7" spans="5:30" x14ac:dyDescent="0.15">
      <c r="H7" s="88">
        <v>27662</v>
      </c>
      <c r="I7" s="3">
        <v>34</v>
      </c>
      <c r="J7" s="33" t="s">
        <v>1</v>
      </c>
      <c r="K7" s="201">
        <f t="shared" si="0"/>
        <v>34</v>
      </c>
      <c r="L7" s="273">
        <v>34109</v>
      </c>
      <c r="M7" s="45"/>
      <c r="R7" s="48"/>
      <c r="S7" s="26"/>
      <c r="T7" s="26"/>
      <c r="U7" s="26"/>
      <c r="V7" s="26"/>
    </row>
    <row r="8" spans="5:30" x14ac:dyDescent="0.15">
      <c r="H8" s="290">
        <v>22544</v>
      </c>
      <c r="I8" s="3">
        <v>3</v>
      </c>
      <c r="J8" s="33" t="s">
        <v>10</v>
      </c>
      <c r="K8" s="201">
        <f t="shared" si="0"/>
        <v>3</v>
      </c>
      <c r="L8" s="273">
        <v>43284</v>
      </c>
      <c r="M8" s="45"/>
      <c r="R8" s="48"/>
      <c r="S8" s="26"/>
      <c r="T8" s="26"/>
      <c r="U8" s="26"/>
      <c r="V8" s="26"/>
    </row>
    <row r="9" spans="5:30" x14ac:dyDescent="0.15">
      <c r="H9" s="88">
        <v>18174</v>
      </c>
      <c r="I9" s="3">
        <v>40</v>
      </c>
      <c r="J9" s="33" t="s">
        <v>2</v>
      </c>
      <c r="K9" s="201">
        <f t="shared" si="0"/>
        <v>40</v>
      </c>
      <c r="L9" s="273">
        <v>18411</v>
      </c>
      <c r="M9" s="45"/>
      <c r="R9" s="48"/>
      <c r="S9" s="26"/>
      <c r="T9" s="26"/>
      <c r="U9" s="26"/>
      <c r="V9" s="26"/>
    </row>
    <row r="10" spans="5:30" x14ac:dyDescent="0.15">
      <c r="H10" s="88">
        <v>16008</v>
      </c>
      <c r="I10" s="3">
        <v>16</v>
      </c>
      <c r="J10" s="33" t="s">
        <v>3</v>
      </c>
      <c r="K10" s="201">
        <f t="shared" si="0"/>
        <v>16</v>
      </c>
      <c r="L10" s="273">
        <v>14396</v>
      </c>
      <c r="M10" s="45"/>
      <c r="R10" s="48"/>
      <c r="S10" s="26"/>
      <c r="T10" s="26"/>
      <c r="U10" s="26"/>
      <c r="V10" s="26"/>
    </row>
    <row r="11" spans="5:30" x14ac:dyDescent="0.15">
      <c r="H11" s="88">
        <v>15888</v>
      </c>
      <c r="I11" s="3">
        <v>33</v>
      </c>
      <c r="J11" s="33" t="s">
        <v>0</v>
      </c>
      <c r="K11" s="201">
        <f t="shared" si="0"/>
        <v>33</v>
      </c>
      <c r="L11" s="273">
        <v>14631</v>
      </c>
      <c r="M11" s="45"/>
      <c r="N11" s="29"/>
      <c r="R11" s="48"/>
      <c r="S11" s="26"/>
      <c r="T11" s="26"/>
      <c r="U11" s="26"/>
      <c r="V11" s="26"/>
    </row>
    <row r="12" spans="5:30" x14ac:dyDescent="0.15">
      <c r="H12" s="435">
        <v>15349</v>
      </c>
      <c r="I12" s="3">
        <v>13</v>
      </c>
      <c r="J12" s="33" t="s">
        <v>7</v>
      </c>
      <c r="K12" s="201">
        <f t="shared" si="0"/>
        <v>13</v>
      </c>
      <c r="L12" s="274">
        <v>21031</v>
      </c>
      <c r="M12" s="45"/>
      <c r="R12" s="48"/>
      <c r="S12" s="26"/>
      <c r="T12" s="26"/>
      <c r="U12" s="26"/>
      <c r="V12" s="26"/>
    </row>
    <row r="13" spans="5:30" ht="14.25" thickBot="1" x14ac:dyDescent="0.2">
      <c r="E13" s="17"/>
      <c r="H13" s="416">
        <v>12799</v>
      </c>
      <c r="I13" s="14">
        <v>38</v>
      </c>
      <c r="J13" s="77" t="s">
        <v>38</v>
      </c>
      <c r="K13" s="201">
        <f t="shared" si="0"/>
        <v>38</v>
      </c>
      <c r="L13" s="274">
        <v>14224</v>
      </c>
      <c r="M13" s="45"/>
      <c r="R13" s="48"/>
      <c r="S13" s="26"/>
      <c r="T13" s="26"/>
      <c r="U13" s="26"/>
      <c r="V13" s="26"/>
    </row>
    <row r="14" spans="5:30" ht="14.25" thickTop="1" x14ac:dyDescent="0.15">
      <c r="E14" s="17"/>
      <c r="H14" s="376">
        <v>11867</v>
      </c>
      <c r="I14" s="220">
        <v>26</v>
      </c>
      <c r="J14" s="380" t="s">
        <v>30</v>
      </c>
      <c r="K14" s="107" t="s">
        <v>8</v>
      </c>
      <c r="L14" s="275">
        <v>373730</v>
      </c>
      <c r="N14" s="32"/>
      <c r="R14" s="48"/>
      <c r="S14" s="26"/>
      <c r="T14" s="26"/>
      <c r="U14" s="26"/>
      <c r="V14" s="26"/>
    </row>
    <row r="15" spans="5:30" x14ac:dyDescent="0.15">
      <c r="H15" s="44">
        <v>10798</v>
      </c>
      <c r="I15" s="3">
        <v>1</v>
      </c>
      <c r="J15" s="33" t="s">
        <v>4</v>
      </c>
      <c r="K15" s="50"/>
      <c r="L15" s="27"/>
      <c r="N15" s="32"/>
      <c r="R15" s="48"/>
      <c r="S15" s="26"/>
      <c r="T15" s="26"/>
      <c r="U15" s="26"/>
      <c r="V15" s="26"/>
    </row>
    <row r="16" spans="5:30" x14ac:dyDescent="0.15">
      <c r="H16" s="88">
        <v>9741</v>
      </c>
      <c r="I16" s="3">
        <v>11</v>
      </c>
      <c r="J16" s="33" t="s">
        <v>17</v>
      </c>
      <c r="K16" s="50"/>
      <c r="L16" s="32"/>
      <c r="R16" s="48"/>
      <c r="S16" s="26"/>
      <c r="T16" s="26"/>
      <c r="U16" s="26"/>
      <c r="V16" s="26"/>
    </row>
    <row r="17" spans="1:22" x14ac:dyDescent="0.15">
      <c r="H17" s="88">
        <v>7956</v>
      </c>
      <c r="I17" s="3">
        <v>25</v>
      </c>
      <c r="J17" s="33" t="s">
        <v>29</v>
      </c>
      <c r="L17" s="32"/>
      <c r="M17" s="399"/>
      <c r="R17" s="48"/>
      <c r="S17" s="26"/>
      <c r="T17" s="26"/>
      <c r="U17" s="26"/>
      <c r="V17" s="26"/>
    </row>
    <row r="18" spans="1:22" x14ac:dyDescent="0.15">
      <c r="H18" s="122">
        <v>7429</v>
      </c>
      <c r="I18" s="3">
        <v>21</v>
      </c>
      <c r="J18" s="3" t="s">
        <v>157</v>
      </c>
      <c r="L18" s="186" t="s">
        <v>103</v>
      </c>
      <c r="M18" s="42" t="s">
        <v>63</v>
      </c>
      <c r="N18" s="42" t="s">
        <v>75</v>
      </c>
      <c r="R18" s="48"/>
      <c r="S18" s="26"/>
      <c r="T18" s="26"/>
      <c r="U18" s="26"/>
      <c r="V18" s="26"/>
    </row>
    <row r="19" spans="1:22" ht="14.25" thickBot="1" x14ac:dyDescent="0.2">
      <c r="H19" s="89">
        <v>7171</v>
      </c>
      <c r="I19" s="3">
        <v>36</v>
      </c>
      <c r="J19" s="33" t="s">
        <v>5</v>
      </c>
      <c r="K19" s="116">
        <f>SUM(I4)</f>
        <v>31</v>
      </c>
      <c r="L19" s="33" t="s">
        <v>64</v>
      </c>
      <c r="M19" s="368">
        <v>83346</v>
      </c>
      <c r="N19" s="89">
        <f>SUM(H4)</f>
        <v>87162</v>
      </c>
      <c r="R19" s="48"/>
      <c r="S19" s="26"/>
      <c r="T19" s="26"/>
      <c r="U19" s="26"/>
      <c r="V19" s="26"/>
    </row>
    <row r="20" spans="1:22" x14ac:dyDescent="0.15">
      <c r="A20" s="58" t="s">
        <v>46</v>
      </c>
      <c r="B20" s="59" t="s">
        <v>47</v>
      </c>
      <c r="C20" s="59" t="s">
        <v>193</v>
      </c>
      <c r="D20" s="59" t="s">
        <v>185</v>
      </c>
      <c r="E20" s="59" t="s">
        <v>41</v>
      </c>
      <c r="F20" s="59" t="s">
        <v>50</v>
      </c>
      <c r="G20" s="8" t="s">
        <v>176</v>
      </c>
      <c r="H20" s="44">
        <v>5066</v>
      </c>
      <c r="I20" s="3">
        <v>24</v>
      </c>
      <c r="J20" s="33" t="s">
        <v>28</v>
      </c>
      <c r="K20" s="116">
        <f t="shared" ref="K20:K28" si="1">SUM(I5)</f>
        <v>2</v>
      </c>
      <c r="L20" s="33" t="s">
        <v>6</v>
      </c>
      <c r="M20" s="369">
        <v>49845</v>
      </c>
      <c r="N20" s="89">
        <f t="shared" ref="N20:N28" si="2">SUM(H5)</f>
        <v>47159</v>
      </c>
      <c r="R20" s="48"/>
      <c r="S20" s="26"/>
      <c r="T20" s="26"/>
      <c r="U20" s="26"/>
      <c r="V20" s="26"/>
    </row>
    <row r="21" spans="1:22" x14ac:dyDescent="0.15">
      <c r="A21" s="61">
        <v>1</v>
      </c>
      <c r="B21" s="33" t="s">
        <v>64</v>
      </c>
      <c r="C21" s="200">
        <f>SUM(H4)</f>
        <v>87162</v>
      </c>
      <c r="D21" s="5">
        <f>SUM(L4)</f>
        <v>78214</v>
      </c>
      <c r="E21" s="52">
        <f t="shared" ref="E21:E30" si="3">SUM(N19/M19*100)</f>
        <v>104.57850406738176</v>
      </c>
      <c r="F21" s="52">
        <f t="shared" ref="F21:F31" si="4">SUM(C21/D21*100)</f>
        <v>111.44040708824508</v>
      </c>
      <c r="G21" s="62"/>
      <c r="H21" s="88">
        <v>4957</v>
      </c>
      <c r="I21" s="3">
        <v>14</v>
      </c>
      <c r="J21" s="33" t="s">
        <v>19</v>
      </c>
      <c r="K21" s="116">
        <f t="shared" si="1"/>
        <v>17</v>
      </c>
      <c r="L21" s="33" t="s">
        <v>21</v>
      </c>
      <c r="M21" s="369">
        <v>22224</v>
      </c>
      <c r="N21" s="89">
        <f t="shared" si="2"/>
        <v>29215</v>
      </c>
      <c r="R21" s="48"/>
      <c r="S21" s="26"/>
      <c r="T21" s="26"/>
      <c r="U21" s="26"/>
      <c r="V21" s="26"/>
    </row>
    <row r="22" spans="1:22" x14ac:dyDescent="0.15">
      <c r="A22" s="61">
        <v>2</v>
      </c>
      <c r="B22" s="33" t="s">
        <v>6</v>
      </c>
      <c r="C22" s="200">
        <f t="shared" ref="C22:C30" si="5">SUM(H5)</f>
        <v>47159</v>
      </c>
      <c r="D22" s="5">
        <f t="shared" ref="D22:D30" si="6">SUM(L5)</f>
        <v>40198</v>
      </c>
      <c r="E22" s="52">
        <f t="shared" si="3"/>
        <v>94.611295014545092</v>
      </c>
      <c r="F22" s="52">
        <f t="shared" si="4"/>
        <v>117.31678192944923</v>
      </c>
      <c r="G22" s="62"/>
      <c r="H22" s="88">
        <v>3624</v>
      </c>
      <c r="I22" s="3">
        <v>9</v>
      </c>
      <c r="J22" s="3" t="s">
        <v>164</v>
      </c>
      <c r="K22" s="116">
        <f t="shared" si="1"/>
        <v>34</v>
      </c>
      <c r="L22" s="33" t="s">
        <v>1</v>
      </c>
      <c r="M22" s="369">
        <v>27418</v>
      </c>
      <c r="N22" s="89">
        <f t="shared" si="2"/>
        <v>27662</v>
      </c>
      <c r="R22" s="48"/>
      <c r="S22" s="26"/>
      <c r="T22" s="26"/>
      <c r="U22" s="26"/>
      <c r="V22" s="26"/>
    </row>
    <row r="23" spans="1:22" x14ac:dyDescent="0.15">
      <c r="A23" s="61">
        <v>3</v>
      </c>
      <c r="B23" s="33" t="s">
        <v>21</v>
      </c>
      <c r="C23" s="200">
        <f t="shared" si="5"/>
        <v>29215</v>
      </c>
      <c r="D23" s="97">
        <f t="shared" si="6"/>
        <v>18171</v>
      </c>
      <c r="E23" s="52">
        <f t="shared" si="3"/>
        <v>131.4569834413247</v>
      </c>
      <c r="F23" s="52">
        <f t="shared" si="4"/>
        <v>160.77816300698916</v>
      </c>
      <c r="G23" s="62"/>
      <c r="H23" s="88">
        <v>2757</v>
      </c>
      <c r="I23" s="3">
        <v>10</v>
      </c>
      <c r="J23" s="33" t="s">
        <v>16</v>
      </c>
      <c r="K23" s="116">
        <f t="shared" si="1"/>
        <v>3</v>
      </c>
      <c r="L23" s="33" t="s">
        <v>10</v>
      </c>
      <c r="M23" s="369">
        <v>17408</v>
      </c>
      <c r="N23" s="89">
        <f t="shared" si="2"/>
        <v>22544</v>
      </c>
      <c r="R23" s="48"/>
      <c r="S23" s="26"/>
      <c r="T23" s="26"/>
      <c r="U23" s="26"/>
      <c r="V23" s="26"/>
    </row>
    <row r="24" spans="1:22" x14ac:dyDescent="0.15">
      <c r="A24" s="61">
        <v>4</v>
      </c>
      <c r="B24" s="33" t="s">
        <v>1</v>
      </c>
      <c r="C24" s="200">
        <f t="shared" si="5"/>
        <v>27662</v>
      </c>
      <c r="D24" s="5">
        <f t="shared" si="6"/>
        <v>34109</v>
      </c>
      <c r="E24" s="52">
        <f t="shared" si="3"/>
        <v>100.88992632577138</v>
      </c>
      <c r="F24" s="52">
        <f t="shared" si="4"/>
        <v>81.098830220762849</v>
      </c>
      <c r="G24" s="62"/>
      <c r="H24" s="88">
        <v>1753</v>
      </c>
      <c r="I24" s="3">
        <v>37</v>
      </c>
      <c r="J24" s="33" t="s">
        <v>37</v>
      </c>
      <c r="K24" s="116">
        <f t="shared" si="1"/>
        <v>40</v>
      </c>
      <c r="L24" s="33" t="s">
        <v>2</v>
      </c>
      <c r="M24" s="369">
        <v>17196</v>
      </c>
      <c r="N24" s="89">
        <f t="shared" si="2"/>
        <v>18174</v>
      </c>
      <c r="R24" s="48"/>
      <c r="S24" s="26"/>
      <c r="T24" s="26"/>
      <c r="U24" s="26"/>
      <c r="V24" s="26"/>
    </row>
    <row r="25" spans="1:22" x14ac:dyDescent="0.15">
      <c r="A25" s="61">
        <v>5</v>
      </c>
      <c r="B25" s="33" t="s">
        <v>10</v>
      </c>
      <c r="C25" s="200">
        <f t="shared" si="5"/>
        <v>22544</v>
      </c>
      <c r="D25" s="5">
        <f t="shared" si="6"/>
        <v>43284</v>
      </c>
      <c r="E25" s="52">
        <f t="shared" si="3"/>
        <v>129.50367647058823</v>
      </c>
      <c r="F25" s="52">
        <f t="shared" si="4"/>
        <v>52.083910913963592</v>
      </c>
      <c r="G25" s="72"/>
      <c r="H25" s="88">
        <v>1019</v>
      </c>
      <c r="I25" s="3">
        <v>12</v>
      </c>
      <c r="J25" s="33" t="s">
        <v>18</v>
      </c>
      <c r="K25" s="116">
        <f t="shared" si="1"/>
        <v>16</v>
      </c>
      <c r="L25" s="33" t="s">
        <v>3</v>
      </c>
      <c r="M25" s="369">
        <v>14878</v>
      </c>
      <c r="N25" s="89">
        <f t="shared" si="2"/>
        <v>16008</v>
      </c>
      <c r="R25" s="48"/>
      <c r="S25" s="26"/>
      <c r="T25" s="26"/>
      <c r="U25" s="26"/>
      <c r="V25" s="26"/>
    </row>
    <row r="26" spans="1:22" x14ac:dyDescent="0.15">
      <c r="A26" s="61">
        <v>6</v>
      </c>
      <c r="B26" s="33" t="s">
        <v>2</v>
      </c>
      <c r="C26" s="200">
        <f t="shared" si="5"/>
        <v>18174</v>
      </c>
      <c r="D26" s="5">
        <f t="shared" si="6"/>
        <v>18411</v>
      </c>
      <c r="E26" s="52">
        <f t="shared" si="3"/>
        <v>105.68736915561759</v>
      </c>
      <c r="F26" s="52">
        <f t="shared" si="4"/>
        <v>98.712726087664976</v>
      </c>
      <c r="G26" s="62"/>
      <c r="H26" s="88">
        <v>834</v>
      </c>
      <c r="I26" s="3">
        <v>4</v>
      </c>
      <c r="J26" s="33" t="s">
        <v>11</v>
      </c>
      <c r="K26" s="116">
        <f t="shared" si="1"/>
        <v>33</v>
      </c>
      <c r="L26" s="33" t="s">
        <v>0</v>
      </c>
      <c r="M26" s="369">
        <v>15739</v>
      </c>
      <c r="N26" s="89">
        <f t="shared" si="2"/>
        <v>15888</v>
      </c>
      <c r="R26" s="48"/>
      <c r="S26" s="26"/>
      <c r="T26" s="26"/>
      <c r="U26" s="26"/>
      <c r="V26" s="26"/>
    </row>
    <row r="27" spans="1:22" x14ac:dyDescent="0.15">
      <c r="A27" s="61">
        <v>7</v>
      </c>
      <c r="B27" s="33" t="s">
        <v>3</v>
      </c>
      <c r="C27" s="200">
        <f t="shared" si="5"/>
        <v>16008</v>
      </c>
      <c r="D27" s="5">
        <f t="shared" si="6"/>
        <v>14396</v>
      </c>
      <c r="E27" s="52">
        <f t="shared" si="3"/>
        <v>107.59510686920284</v>
      </c>
      <c r="F27" s="52">
        <f t="shared" si="4"/>
        <v>111.19755487635454</v>
      </c>
      <c r="G27" s="62"/>
      <c r="H27" s="88">
        <v>605</v>
      </c>
      <c r="I27" s="3">
        <v>15</v>
      </c>
      <c r="J27" s="33" t="s">
        <v>20</v>
      </c>
      <c r="K27" s="116">
        <f t="shared" si="1"/>
        <v>13</v>
      </c>
      <c r="L27" s="33" t="s">
        <v>7</v>
      </c>
      <c r="M27" s="370">
        <v>15524</v>
      </c>
      <c r="N27" s="89">
        <f t="shared" si="2"/>
        <v>15349</v>
      </c>
      <c r="R27" s="48"/>
      <c r="S27" s="26"/>
      <c r="T27" s="26"/>
      <c r="U27" s="26"/>
      <c r="V27" s="26"/>
    </row>
    <row r="28" spans="1:22" ht="14.25" thickBot="1" x14ac:dyDescent="0.2">
      <c r="A28" s="61">
        <v>8</v>
      </c>
      <c r="B28" s="33" t="s">
        <v>0</v>
      </c>
      <c r="C28" s="200">
        <f t="shared" si="5"/>
        <v>15888</v>
      </c>
      <c r="D28" s="5">
        <f t="shared" si="6"/>
        <v>14631</v>
      </c>
      <c r="E28" s="52">
        <f t="shared" si="3"/>
        <v>100.94669292839444</v>
      </c>
      <c r="F28" s="52">
        <f t="shared" si="4"/>
        <v>108.59134713963503</v>
      </c>
      <c r="G28" s="73"/>
      <c r="H28" s="88">
        <v>534</v>
      </c>
      <c r="I28" s="3">
        <v>32</v>
      </c>
      <c r="J28" s="33" t="s">
        <v>35</v>
      </c>
      <c r="K28" s="179">
        <f t="shared" si="1"/>
        <v>38</v>
      </c>
      <c r="L28" s="77" t="s">
        <v>38</v>
      </c>
      <c r="M28" s="371">
        <v>12741</v>
      </c>
      <c r="N28" s="165">
        <f t="shared" si="2"/>
        <v>12799</v>
      </c>
      <c r="R28" s="48"/>
      <c r="S28" s="26"/>
      <c r="T28" s="26"/>
      <c r="U28" s="26"/>
      <c r="V28" s="26"/>
    </row>
    <row r="29" spans="1:22" ht="14.25" thickTop="1" x14ac:dyDescent="0.15">
      <c r="A29" s="61">
        <v>9</v>
      </c>
      <c r="B29" s="33" t="s">
        <v>7</v>
      </c>
      <c r="C29" s="200">
        <f t="shared" si="5"/>
        <v>15349</v>
      </c>
      <c r="D29" s="5">
        <f t="shared" si="6"/>
        <v>21031</v>
      </c>
      <c r="E29" s="52">
        <f t="shared" si="3"/>
        <v>98.872713218242723</v>
      </c>
      <c r="F29" s="52">
        <f t="shared" si="4"/>
        <v>72.982739765108647</v>
      </c>
      <c r="G29" s="72"/>
      <c r="H29" s="290">
        <v>456</v>
      </c>
      <c r="I29" s="3">
        <v>27</v>
      </c>
      <c r="J29" s="33" t="s">
        <v>31</v>
      </c>
      <c r="K29" s="114"/>
      <c r="L29" s="114" t="s">
        <v>55</v>
      </c>
      <c r="M29" s="372">
        <v>355567</v>
      </c>
      <c r="N29" s="170">
        <f>SUM(H44)</f>
        <v>369731</v>
      </c>
      <c r="R29" s="48"/>
      <c r="S29" s="26"/>
      <c r="T29" s="26"/>
      <c r="U29" s="26"/>
      <c r="V29" s="26"/>
    </row>
    <row r="30" spans="1:22" ht="14.25" thickBot="1" x14ac:dyDescent="0.2">
      <c r="A30" s="74">
        <v>10</v>
      </c>
      <c r="B30" s="77" t="s">
        <v>38</v>
      </c>
      <c r="C30" s="200">
        <f t="shared" si="5"/>
        <v>12799</v>
      </c>
      <c r="D30" s="5">
        <f t="shared" si="6"/>
        <v>14224</v>
      </c>
      <c r="E30" s="57">
        <f t="shared" si="3"/>
        <v>100.45522329487481</v>
      </c>
      <c r="F30" s="63">
        <f t="shared" si="4"/>
        <v>89.981721034870645</v>
      </c>
      <c r="G30" s="75"/>
      <c r="H30" s="88">
        <v>374</v>
      </c>
      <c r="I30" s="3">
        <v>39</v>
      </c>
      <c r="J30" s="33" t="s">
        <v>39</v>
      </c>
      <c r="R30" s="48"/>
      <c r="S30" s="26"/>
      <c r="T30" s="26"/>
      <c r="U30" s="26"/>
      <c r="V30" s="26"/>
    </row>
    <row r="31" spans="1:22" ht="14.25" thickBot="1" x14ac:dyDescent="0.2">
      <c r="A31" s="65"/>
      <c r="B31" s="66" t="s">
        <v>57</v>
      </c>
      <c r="C31" s="67">
        <f>SUM(H44)</f>
        <v>369731</v>
      </c>
      <c r="D31" s="67">
        <f>SUM(L14)</f>
        <v>373730</v>
      </c>
      <c r="E31" s="70">
        <f>SUM(N29/M29*100)</f>
        <v>103.98349678119736</v>
      </c>
      <c r="F31" s="63">
        <f t="shared" si="4"/>
        <v>98.929976186016646</v>
      </c>
      <c r="G31" s="83">
        <v>50.4</v>
      </c>
      <c r="H31" s="88">
        <v>312</v>
      </c>
      <c r="I31" s="3">
        <v>7</v>
      </c>
      <c r="J31" s="33" t="s">
        <v>14</v>
      </c>
      <c r="L31" s="32"/>
      <c r="M31" s="26"/>
      <c r="N31" s="26"/>
      <c r="R31" s="48"/>
      <c r="S31" s="26"/>
      <c r="T31" s="26"/>
      <c r="U31" s="26"/>
      <c r="V31" s="26"/>
    </row>
    <row r="32" spans="1:22" x14ac:dyDescent="0.15">
      <c r="H32" s="89">
        <v>230</v>
      </c>
      <c r="I32" s="3">
        <v>20</v>
      </c>
      <c r="J32" s="33" t="s">
        <v>24</v>
      </c>
      <c r="L32" s="42"/>
      <c r="M32" s="26"/>
      <c r="N32" s="26"/>
      <c r="R32" s="48"/>
      <c r="S32" s="26"/>
      <c r="T32" s="26"/>
      <c r="U32" s="26"/>
      <c r="V32" s="26"/>
    </row>
    <row r="33" spans="3:30" x14ac:dyDescent="0.15">
      <c r="C33" s="26"/>
      <c r="E33" s="17"/>
      <c r="H33" s="88">
        <v>228</v>
      </c>
      <c r="I33" s="3">
        <v>5</v>
      </c>
      <c r="J33" s="33" t="s">
        <v>12</v>
      </c>
      <c r="L33" s="42"/>
      <c r="M33" s="26"/>
      <c r="N33" s="26"/>
      <c r="R33" s="48"/>
      <c r="S33" s="26"/>
      <c r="T33" s="26"/>
      <c r="U33" s="26"/>
      <c r="V33" s="26"/>
    </row>
    <row r="34" spans="3:30" x14ac:dyDescent="0.15">
      <c r="H34" s="88">
        <v>34</v>
      </c>
      <c r="I34" s="3">
        <v>18</v>
      </c>
      <c r="J34" s="33" t="s">
        <v>22</v>
      </c>
      <c r="L34" s="42"/>
      <c r="M34" s="26"/>
      <c r="N34" s="26"/>
      <c r="R34" s="48"/>
      <c r="S34" s="26"/>
      <c r="T34" s="26"/>
      <c r="U34" s="26"/>
      <c r="V34" s="26"/>
    </row>
    <row r="35" spans="3:30" x14ac:dyDescent="0.15">
      <c r="C35" s="26"/>
      <c r="E35" s="17"/>
      <c r="H35" s="348">
        <v>12</v>
      </c>
      <c r="I35" s="3">
        <v>23</v>
      </c>
      <c r="J35" s="33" t="s">
        <v>27</v>
      </c>
      <c r="L35" s="42"/>
      <c r="M35" s="26"/>
      <c r="N35" s="26"/>
      <c r="R35" s="48"/>
      <c r="S35" s="26"/>
      <c r="T35" s="26"/>
      <c r="U35" s="26"/>
      <c r="V35" s="26"/>
    </row>
    <row r="36" spans="3:30" x14ac:dyDescent="0.15">
      <c r="H36" s="89">
        <v>6</v>
      </c>
      <c r="I36" s="3">
        <v>19</v>
      </c>
      <c r="J36" s="33" t="s">
        <v>23</v>
      </c>
      <c r="N36" s="26"/>
      <c r="R36" s="48"/>
      <c r="S36" s="26"/>
      <c r="T36" s="26"/>
      <c r="U36" s="26"/>
      <c r="V36" s="26"/>
    </row>
    <row r="37" spans="3:30" x14ac:dyDescent="0.15">
      <c r="H37" s="88">
        <v>6</v>
      </c>
      <c r="I37" s="3">
        <v>30</v>
      </c>
      <c r="J37" s="33" t="s">
        <v>33</v>
      </c>
      <c r="L37" s="47"/>
      <c r="M37" s="388"/>
      <c r="N37" s="26"/>
      <c r="R37" s="48"/>
      <c r="S37" s="26"/>
      <c r="T37" s="26"/>
      <c r="U37" s="26"/>
      <c r="V37" s="26"/>
    </row>
    <row r="38" spans="3:30" x14ac:dyDescent="0.15">
      <c r="H38" s="88">
        <v>1</v>
      </c>
      <c r="I38" s="3">
        <v>29</v>
      </c>
      <c r="J38" s="33" t="s">
        <v>54</v>
      </c>
      <c r="N38" s="26"/>
      <c r="R38" s="48"/>
      <c r="S38" s="26"/>
      <c r="T38" s="26"/>
      <c r="U38" s="26"/>
      <c r="V38" s="26"/>
    </row>
    <row r="39" spans="3:30" x14ac:dyDescent="0.15">
      <c r="H39" s="88">
        <v>1</v>
      </c>
      <c r="I39" s="3">
        <v>35</v>
      </c>
      <c r="J39" s="33" t="s">
        <v>36</v>
      </c>
      <c r="L39" s="32"/>
      <c r="M39" s="26"/>
      <c r="N39" s="26"/>
      <c r="R39" s="48"/>
      <c r="S39" s="26"/>
      <c r="T39" s="26"/>
      <c r="U39" s="26"/>
      <c r="V39" s="26"/>
    </row>
    <row r="40" spans="3:30" x14ac:dyDescent="0.15">
      <c r="H40" s="88">
        <v>0</v>
      </c>
      <c r="I40" s="3">
        <v>6</v>
      </c>
      <c r="J40" s="33" t="s">
        <v>13</v>
      </c>
      <c r="L40" s="32"/>
      <c r="M40" s="26"/>
      <c r="N40" s="26"/>
      <c r="R40" s="48"/>
      <c r="S40" s="26"/>
      <c r="T40" s="26"/>
      <c r="U40" s="26"/>
      <c r="V40" s="26"/>
    </row>
    <row r="41" spans="3:30" x14ac:dyDescent="0.15">
      <c r="H41" s="88">
        <v>0</v>
      </c>
      <c r="I41" s="3">
        <v>8</v>
      </c>
      <c r="J41" s="33" t="s">
        <v>15</v>
      </c>
      <c r="N41" s="26"/>
      <c r="R41" s="48"/>
      <c r="S41" s="26"/>
      <c r="T41" s="26"/>
      <c r="U41" s="26"/>
      <c r="V41" s="26"/>
    </row>
    <row r="42" spans="3:30" x14ac:dyDescent="0.15">
      <c r="H42" s="88">
        <v>0</v>
      </c>
      <c r="I42" s="3">
        <v>22</v>
      </c>
      <c r="J42" s="33" t="s">
        <v>26</v>
      </c>
      <c r="M42" s="48"/>
      <c r="N42" s="26"/>
      <c r="R42" s="48"/>
      <c r="S42" s="26"/>
      <c r="T42" s="26"/>
      <c r="U42" s="26"/>
      <c r="V42" s="26"/>
    </row>
    <row r="43" spans="3:30" x14ac:dyDescent="0.15">
      <c r="H43" s="88">
        <v>0</v>
      </c>
      <c r="I43" s="3">
        <v>28</v>
      </c>
      <c r="J43" s="33" t="s">
        <v>32</v>
      </c>
      <c r="M43" s="48"/>
      <c r="N43" s="26"/>
      <c r="R43" s="48"/>
      <c r="S43" s="30"/>
      <c r="T43" s="30"/>
      <c r="U43" s="30"/>
    </row>
    <row r="44" spans="3:30" x14ac:dyDescent="0.15">
      <c r="H44" s="119">
        <f>SUM(H4:H43)</f>
        <v>369731</v>
      </c>
      <c r="I44" s="3"/>
      <c r="J44" s="3" t="s">
        <v>48</v>
      </c>
      <c r="M44" s="48"/>
      <c r="N44" s="26"/>
      <c r="R44" s="48"/>
    </row>
    <row r="45" spans="3:30" x14ac:dyDescent="0.15">
      <c r="M45" s="48"/>
      <c r="N45" s="26"/>
    </row>
    <row r="46" spans="3:30" x14ac:dyDescent="0.15">
      <c r="M46" s="48"/>
      <c r="N46" s="26"/>
      <c r="R46" s="108"/>
    </row>
    <row r="47" spans="3:30" x14ac:dyDescent="0.15">
      <c r="H47" s="385" t="s">
        <v>181</v>
      </c>
      <c r="L47" s="399"/>
      <c r="M47" s="48"/>
      <c r="N47" s="26"/>
      <c r="R47" s="10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</row>
    <row r="48" spans="3:30" x14ac:dyDescent="0.15">
      <c r="H48" s="187" t="s">
        <v>193</v>
      </c>
      <c r="I48" s="3"/>
      <c r="J48" s="188" t="s">
        <v>91</v>
      </c>
      <c r="K48" s="3"/>
      <c r="L48" s="327" t="s">
        <v>185</v>
      </c>
      <c r="M48" s="48"/>
      <c r="N48" s="26"/>
      <c r="R48" s="48"/>
      <c r="S48" s="26"/>
      <c r="T48" s="26"/>
      <c r="U48" s="26"/>
      <c r="V48" s="26"/>
    </row>
    <row r="49" spans="1:22" ht="13.5" customHeight="1" x14ac:dyDescent="0.15">
      <c r="H49" s="94" t="s">
        <v>99</v>
      </c>
      <c r="I49" s="3"/>
      <c r="J49" s="143" t="s">
        <v>9</v>
      </c>
      <c r="K49" s="3"/>
      <c r="L49" s="327" t="s">
        <v>99</v>
      </c>
      <c r="M49" s="400"/>
      <c r="R49" s="48"/>
      <c r="S49" s="26"/>
      <c r="T49" s="26"/>
      <c r="U49" s="26"/>
      <c r="V49" s="26"/>
    </row>
    <row r="50" spans="1:22" ht="13.5" customHeight="1" x14ac:dyDescent="0.15">
      <c r="H50" s="43">
        <v>14967</v>
      </c>
      <c r="I50" s="3">
        <v>16</v>
      </c>
      <c r="J50" s="33" t="s">
        <v>3</v>
      </c>
      <c r="K50" s="325">
        <f>SUM(I50)</f>
        <v>16</v>
      </c>
      <c r="L50" s="328">
        <v>13281</v>
      </c>
      <c r="M50" s="400"/>
      <c r="R50" s="48"/>
      <c r="S50" s="26"/>
      <c r="T50" s="26"/>
      <c r="U50" s="26"/>
      <c r="V50" s="26"/>
    </row>
    <row r="51" spans="1:22" ht="13.5" customHeight="1" x14ac:dyDescent="0.15">
      <c r="H51" s="44">
        <v>10649</v>
      </c>
      <c r="I51" s="3">
        <v>33</v>
      </c>
      <c r="J51" s="33" t="s">
        <v>0</v>
      </c>
      <c r="K51" s="325">
        <f t="shared" ref="K51:K59" si="7">SUM(I51)</f>
        <v>33</v>
      </c>
      <c r="L51" s="329">
        <v>8841</v>
      </c>
      <c r="M51" s="400"/>
      <c r="R51" s="48"/>
      <c r="S51" s="26"/>
      <c r="T51" s="26"/>
      <c r="U51" s="26"/>
      <c r="V51" s="26"/>
    </row>
    <row r="52" spans="1:22" ht="14.25" thickBot="1" x14ac:dyDescent="0.2">
      <c r="H52" s="44">
        <v>7012</v>
      </c>
      <c r="I52" s="3">
        <v>26</v>
      </c>
      <c r="J52" s="33" t="s">
        <v>30</v>
      </c>
      <c r="K52" s="325">
        <f t="shared" si="7"/>
        <v>26</v>
      </c>
      <c r="L52" s="329">
        <v>3538</v>
      </c>
      <c r="M52" s="45"/>
      <c r="R52" s="48"/>
      <c r="S52" s="26"/>
      <c r="T52" s="26"/>
      <c r="U52" s="26"/>
      <c r="V52" s="26"/>
    </row>
    <row r="53" spans="1:22" x14ac:dyDescent="0.15">
      <c r="A53" s="58" t="s">
        <v>46</v>
      </c>
      <c r="B53" s="59" t="s">
        <v>47</v>
      </c>
      <c r="C53" s="59" t="s">
        <v>193</v>
      </c>
      <c r="D53" s="59" t="s">
        <v>185</v>
      </c>
      <c r="E53" s="59" t="s">
        <v>41</v>
      </c>
      <c r="F53" s="59" t="s">
        <v>50</v>
      </c>
      <c r="G53" s="8" t="s">
        <v>176</v>
      </c>
      <c r="H53" s="44">
        <v>1767</v>
      </c>
      <c r="I53" s="3">
        <v>40</v>
      </c>
      <c r="J53" s="33" t="s">
        <v>2</v>
      </c>
      <c r="K53" s="325">
        <f t="shared" si="7"/>
        <v>40</v>
      </c>
      <c r="L53" s="329">
        <v>3023</v>
      </c>
      <c r="M53" s="45"/>
      <c r="R53" s="48"/>
      <c r="S53" s="26"/>
      <c r="T53" s="26"/>
      <c r="U53" s="26"/>
      <c r="V53" s="26"/>
    </row>
    <row r="54" spans="1:22" x14ac:dyDescent="0.15">
      <c r="A54" s="61">
        <v>1</v>
      </c>
      <c r="B54" s="33" t="s">
        <v>3</v>
      </c>
      <c r="C54" s="43">
        <f>SUM(H50)</f>
        <v>14967</v>
      </c>
      <c r="D54" s="97">
        <f>SUM(L50)</f>
        <v>13281</v>
      </c>
      <c r="E54" s="52">
        <f t="shared" ref="E54:E63" si="8">SUM(N67/M67*100)</f>
        <v>101.96198651134274</v>
      </c>
      <c r="F54" s="52">
        <f t="shared" ref="F54:F61" si="9">SUM(C54/D54*100)</f>
        <v>112.69482719674724</v>
      </c>
      <c r="G54" s="62"/>
      <c r="H54" s="44">
        <v>1750</v>
      </c>
      <c r="I54" s="3">
        <v>34</v>
      </c>
      <c r="J54" s="33" t="s">
        <v>1</v>
      </c>
      <c r="K54" s="325">
        <f t="shared" si="7"/>
        <v>34</v>
      </c>
      <c r="L54" s="329">
        <v>1290</v>
      </c>
      <c r="M54" s="45"/>
      <c r="R54" s="48"/>
      <c r="S54" s="26"/>
      <c r="T54" s="26"/>
      <c r="U54" s="26"/>
      <c r="V54" s="26"/>
    </row>
    <row r="55" spans="1:22" x14ac:dyDescent="0.15">
      <c r="A55" s="61">
        <v>2</v>
      </c>
      <c r="B55" s="33" t="s">
        <v>0</v>
      </c>
      <c r="C55" s="43">
        <f t="shared" ref="C55:C63" si="10">SUM(H51)</f>
        <v>10649</v>
      </c>
      <c r="D55" s="97">
        <f t="shared" ref="D55:D63" si="11">SUM(L51)</f>
        <v>8841</v>
      </c>
      <c r="E55" s="52">
        <f t="shared" si="8"/>
        <v>130.04029796067894</v>
      </c>
      <c r="F55" s="52">
        <f t="shared" si="9"/>
        <v>120.450175319534</v>
      </c>
      <c r="G55" s="62"/>
      <c r="H55" s="44">
        <v>1371</v>
      </c>
      <c r="I55" s="3">
        <v>22</v>
      </c>
      <c r="J55" s="33" t="s">
        <v>26</v>
      </c>
      <c r="K55" s="325">
        <f t="shared" si="7"/>
        <v>22</v>
      </c>
      <c r="L55" s="329">
        <v>1371</v>
      </c>
      <c r="M55" s="45"/>
      <c r="R55" s="48"/>
      <c r="S55" s="26"/>
      <c r="T55" s="26"/>
      <c r="U55" s="26"/>
      <c r="V55" s="26"/>
    </row>
    <row r="56" spans="1:22" x14ac:dyDescent="0.15">
      <c r="A56" s="61">
        <v>3</v>
      </c>
      <c r="B56" s="33" t="s">
        <v>30</v>
      </c>
      <c r="C56" s="43">
        <f t="shared" si="10"/>
        <v>7012</v>
      </c>
      <c r="D56" s="97">
        <f t="shared" si="11"/>
        <v>3538</v>
      </c>
      <c r="E56" s="52">
        <f t="shared" si="8"/>
        <v>98.414035087719299</v>
      </c>
      <c r="F56" s="52">
        <f t="shared" si="9"/>
        <v>198.1910684002261</v>
      </c>
      <c r="G56" s="62"/>
      <c r="H56" s="44">
        <v>1205</v>
      </c>
      <c r="I56" s="3">
        <v>25</v>
      </c>
      <c r="J56" s="33" t="s">
        <v>29</v>
      </c>
      <c r="K56" s="325">
        <f t="shared" si="7"/>
        <v>25</v>
      </c>
      <c r="L56" s="329">
        <v>812</v>
      </c>
      <c r="M56" s="45"/>
      <c r="R56" s="48"/>
      <c r="S56" s="26"/>
      <c r="T56" s="26"/>
      <c r="U56" s="26"/>
      <c r="V56" s="26"/>
    </row>
    <row r="57" spans="1:22" x14ac:dyDescent="0.15">
      <c r="A57" s="61">
        <v>4</v>
      </c>
      <c r="B57" s="33" t="s">
        <v>2</v>
      </c>
      <c r="C57" s="43">
        <f t="shared" si="10"/>
        <v>1767</v>
      </c>
      <c r="D57" s="97">
        <f t="shared" si="11"/>
        <v>3023</v>
      </c>
      <c r="E57" s="52">
        <f t="shared" si="8"/>
        <v>109.00678593460826</v>
      </c>
      <c r="F57" s="52">
        <f t="shared" si="9"/>
        <v>58.451869004300363</v>
      </c>
      <c r="G57" s="62"/>
      <c r="H57" s="44">
        <v>1167</v>
      </c>
      <c r="I57" s="3">
        <v>14</v>
      </c>
      <c r="J57" s="33" t="s">
        <v>19</v>
      </c>
      <c r="K57" s="325">
        <f t="shared" si="7"/>
        <v>14</v>
      </c>
      <c r="L57" s="329">
        <v>1192</v>
      </c>
      <c r="M57" s="45"/>
      <c r="R57" s="48"/>
      <c r="S57" s="26"/>
      <c r="T57" s="26"/>
      <c r="U57" s="26"/>
      <c r="V57" s="26"/>
    </row>
    <row r="58" spans="1:22" x14ac:dyDescent="0.15">
      <c r="A58" s="61">
        <v>5</v>
      </c>
      <c r="B58" s="33" t="s">
        <v>1</v>
      </c>
      <c r="C58" s="43">
        <f t="shared" si="10"/>
        <v>1750</v>
      </c>
      <c r="D58" s="97">
        <f t="shared" si="11"/>
        <v>1290</v>
      </c>
      <c r="E58" s="52">
        <f t="shared" si="8"/>
        <v>83.892617449664428</v>
      </c>
      <c r="F58" s="52">
        <f t="shared" si="9"/>
        <v>135.65891472868216</v>
      </c>
      <c r="G58" s="72"/>
      <c r="H58" s="334">
        <v>871</v>
      </c>
      <c r="I58" s="3">
        <v>31</v>
      </c>
      <c r="J58" s="33" t="s">
        <v>64</v>
      </c>
      <c r="K58" s="325">
        <f t="shared" si="7"/>
        <v>31</v>
      </c>
      <c r="L58" s="329">
        <v>1179</v>
      </c>
      <c r="M58" s="45"/>
      <c r="R58" s="48"/>
      <c r="S58" s="26"/>
      <c r="T58" s="26"/>
      <c r="U58" s="26"/>
      <c r="V58" s="26"/>
    </row>
    <row r="59" spans="1:22" ht="14.25" thickBot="1" x14ac:dyDescent="0.2">
      <c r="A59" s="61">
        <v>6</v>
      </c>
      <c r="B59" s="33" t="s">
        <v>26</v>
      </c>
      <c r="C59" s="43">
        <f t="shared" si="10"/>
        <v>1371</v>
      </c>
      <c r="D59" s="97">
        <f t="shared" si="11"/>
        <v>1371</v>
      </c>
      <c r="E59" s="52">
        <f t="shared" si="8"/>
        <v>100</v>
      </c>
      <c r="F59" s="52">
        <f t="shared" si="9"/>
        <v>100</v>
      </c>
      <c r="G59" s="62"/>
      <c r="H59" s="377">
        <v>831</v>
      </c>
      <c r="I59" s="14">
        <v>38</v>
      </c>
      <c r="J59" s="77" t="s">
        <v>38</v>
      </c>
      <c r="K59" s="326">
        <f t="shared" si="7"/>
        <v>38</v>
      </c>
      <c r="L59" s="330">
        <v>1099</v>
      </c>
      <c r="M59" s="45"/>
      <c r="R59" s="48"/>
      <c r="S59" s="26"/>
      <c r="T59" s="26"/>
      <c r="U59" s="26"/>
      <c r="V59" s="26"/>
    </row>
    <row r="60" spans="1:22" ht="14.25" thickTop="1" x14ac:dyDescent="0.15">
      <c r="A60" s="61">
        <v>7</v>
      </c>
      <c r="B60" s="33" t="s">
        <v>29</v>
      </c>
      <c r="C60" s="89">
        <f t="shared" si="10"/>
        <v>1205</v>
      </c>
      <c r="D60" s="97">
        <f t="shared" si="11"/>
        <v>812</v>
      </c>
      <c r="E60" s="52">
        <f t="shared" si="8"/>
        <v>90.329835082458771</v>
      </c>
      <c r="F60" s="52">
        <f t="shared" si="9"/>
        <v>148.39901477832512</v>
      </c>
      <c r="G60" s="62"/>
      <c r="H60" s="417">
        <v>734</v>
      </c>
      <c r="I60" s="220">
        <v>1</v>
      </c>
      <c r="J60" s="380" t="s">
        <v>4</v>
      </c>
      <c r="K60" s="365" t="s">
        <v>8</v>
      </c>
      <c r="L60" s="374">
        <v>37935</v>
      </c>
      <c r="M60" s="48"/>
      <c r="N60" s="90"/>
      <c r="R60" s="48"/>
      <c r="S60" s="90"/>
      <c r="T60" s="90"/>
      <c r="U60" s="90"/>
      <c r="V60" s="90"/>
    </row>
    <row r="61" spans="1:22" x14ac:dyDescent="0.15">
      <c r="A61" s="61">
        <v>8</v>
      </c>
      <c r="B61" s="33" t="s">
        <v>19</v>
      </c>
      <c r="C61" s="43">
        <f t="shared" si="10"/>
        <v>1167</v>
      </c>
      <c r="D61" s="97">
        <f t="shared" si="11"/>
        <v>1192</v>
      </c>
      <c r="E61" s="52">
        <f t="shared" si="8"/>
        <v>98.9821882951654</v>
      </c>
      <c r="F61" s="52">
        <f t="shared" si="9"/>
        <v>97.902684563758385</v>
      </c>
      <c r="G61" s="73"/>
      <c r="H61" s="44">
        <v>619</v>
      </c>
      <c r="I61" s="3">
        <v>24</v>
      </c>
      <c r="J61" s="33" t="s">
        <v>28</v>
      </c>
      <c r="K61" s="50"/>
      <c r="M61" s="48"/>
      <c r="N61" s="26"/>
      <c r="R61" s="48"/>
      <c r="S61" s="26"/>
      <c r="T61" s="26"/>
      <c r="U61" s="26"/>
      <c r="V61" s="26"/>
    </row>
    <row r="62" spans="1:22" x14ac:dyDescent="0.15">
      <c r="A62" s="61">
        <v>9</v>
      </c>
      <c r="B62" s="33" t="s">
        <v>64</v>
      </c>
      <c r="C62" s="43">
        <f t="shared" si="10"/>
        <v>871</v>
      </c>
      <c r="D62" s="97">
        <f t="shared" si="11"/>
        <v>1179</v>
      </c>
      <c r="E62" s="52">
        <f t="shared" si="8"/>
        <v>87.1</v>
      </c>
      <c r="F62" s="52">
        <f>SUM(C62/D62*100)</f>
        <v>73.876166242578449</v>
      </c>
      <c r="G62" s="72"/>
      <c r="H62" s="44">
        <v>568</v>
      </c>
      <c r="I62" s="3">
        <v>11</v>
      </c>
      <c r="J62" s="33" t="s">
        <v>17</v>
      </c>
      <c r="K62" s="50"/>
      <c r="M62" s="48"/>
      <c r="N62" s="26"/>
      <c r="R62" s="48"/>
      <c r="S62" s="26"/>
      <c r="T62" s="26"/>
      <c r="U62" s="26"/>
      <c r="V62" s="26"/>
    </row>
    <row r="63" spans="1:22" ht="14.25" thickBot="1" x14ac:dyDescent="0.2">
      <c r="A63" s="74">
        <v>10</v>
      </c>
      <c r="B63" s="77" t="s">
        <v>38</v>
      </c>
      <c r="C63" s="43">
        <f t="shared" si="10"/>
        <v>831</v>
      </c>
      <c r="D63" s="97">
        <f t="shared" si="11"/>
        <v>1099</v>
      </c>
      <c r="E63" s="57">
        <f t="shared" si="8"/>
        <v>87.658227848101262</v>
      </c>
      <c r="F63" s="52">
        <f>SUM(C63/D63*100)</f>
        <v>75.614194722474977</v>
      </c>
      <c r="G63" s="75"/>
      <c r="H63" s="44">
        <v>438</v>
      </c>
      <c r="I63" s="3">
        <v>15</v>
      </c>
      <c r="J63" s="33" t="s">
        <v>20</v>
      </c>
      <c r="K63" s="50"/>
      <c r="M63" s="48"/>
      <c r="N63" s="26"/>
      <c r="R63" s="48"/>
      <c r="S63" s="26"/>
      <c r="T63" s="26"/>
      <c r="U63" s="26"/>
      <c r="V63" s="26"/>
    </row>
    <row r="64" spans="1:22" ht="14.25" thickBot="1" x14ac:dyDescent="0.2">
      <c r="A64" s="65"/>
      <c r="B64" s="66" t="s">
        <v>57</v>
      </c>
      <c r="C64" s="67">
        <f>SUM(H90)</f>
        <v>44706</v>
      </c>
      <c r="D64" s="67">
        <f>SUM(L60)</f>
        <v>37935</v>
      </c>
      <c r="E64" s="70">
        <f>SUM(N77/M77*100)</f>
        <v>104.82063305978897</v>
      </c>
      <c r="F64" s="70">
        <f>SUM(C64/D64*100)</f>
        <v>117.84895215500197</v>
      </c>
      <c r="G64" s="390">
        <v>170.6</v>
      </c>
      <c r="H64" s="348">
        <v>227</v>
      </c>
      <c r="I64" s="3">
        <v>37</v>
      </c>
      <c r="J64" s="33" t="s">
        <v>37</v>
      </c>
      <c r="K64" s="50"/>
      <c r="M64" s="48"/>
      <c r="N64" s="26"/>
      <c r="R64" s="48"/>
      <c r="S64" s="26"/>
      <c r="T64" s="26"/>
      <c r="U64" s="26"/>
      <c r="V64" s="26"/>
    </row>
    <row r="65" spans="3:22" x14ac:dyDescent="0.15">
      <c r="H65" s="43">
        <v>174</v>
      </c>
      <c r="I65" s="3">
        <v>17</v>
      </c>
      <c r="J65" s="33" t="s">
        <v>21</v>
      </c>
      <c r="M65" s="399"/>
      <c r="N65" s="26"/>
      <c r="R65" s="48"/>
      <c r="S65" s="26"/>
      <c r="T65" s="26"/>
      <c r="U65" s="26"/>
      <c r="V65" s="26"/>
    </row>
    <row r="66" spans="3:22" x14ac:dyDescent="0.15">
      <c r="H66" s="88">
        <v>161</v>
      </c>
      <c r="I66" s="3">
        <v>9</v>
      </c>
      <c r="J66" s="3" t="s">
        <v>164</v>
      </c>
      <c r="L66" s="189" t="s">
        <v>91</v>
      </c>
      <c r="M66" s="341" t="s">
        <v>63</v>
      </c>
      <c r="N66" s="42" t="s">
        <v>75</v>
      </c>
      <c r="R66" s="48"/>
      <c r="S66" s="26"/>
      <c r="T66" s="26"/>
      <c r="U66" s="26"/>
      <c r="V66" s="26"/>
    </row>
    <row r="67" spans="3:22" x14ac:dyDescent="0.15">
      <c r="C67" s="26"/>
      <c r="H67" s="44">
        <v>128</v>
      </c>
      <c r="I67" s="3">
        <v>36</v>
      </c>
      <c r="J67" s="33" t="s">
        <v>5</v>
      </c>
      <c r="K67" s="3">
        <f>SUM(I50)</f>
        <v>16</v>
      </c>
      <c r="L67" s="33" t="s">
        <v>3</v>
      </c>
      <c r="M67" s="392">
        <v>14679</v>
      </c>
      <c r="N67" s="89">
        <f>SUM(H50)</f>
        <v>14967</v>
      </c>
      <c r="R67" s="48"/>
      <c r="S67" s="26"/>
      <c r="T67" s="26"/>
      <c r="U67" s="26"/>
      <c r="V67" s="26"/>
    </row>
    <row r="68" spans="3:22" x14ac:dyDescent="0.15">
      <c r="C68" s="26"/>
      <c r="H68" s="44">
        <v>50</v>
      </c>
      <c r="I68" s="3">
        <v>13</v>
      </c>
      <c r="J68" s="33" t="s">
        <v>7</v>
      </c>
      <c r="K68" s="3">
        <f t="shared" ref="K68:K76" si="12">SUM(I51)</f>
        <v>33</v>
      </c>
      <c r="L68" s="33" t="s">
        <v>0</v>
      </c>
      <c r="M68" s="393">
        <v>8189</v>
      </c>
      <c r="N68" s="89">
        <f t="shared" ref="N68:N76" si="13">SUM(H51)</f>
        <v>10649</v>
      </c>
      <c r="R68" s="48"/>
      <c r="S68" s="26"/>
      <c r="T68" s="26"/>
      <c r="U68" s="26"/>
      <c r="V68" s="26"/>
    </row>
    <row r="69" spans="3:22" x14ac:dyDescent="0.15">
      <c r="H69" s="290">
        <v>13</v>
      </c>
      <c r="I69" s="3">
        <v>19</v>
      </c>
      <c r="J69" s="33" t="s">
        <v>23</v>
      </c>
      <c r="K69" s="3">
        <f t="shared" si="12"/>
        <v>26</v>
      </c>
      <c r="L69" s="33" t="s">
        <v>30</v>
      </c>
      <c r="M69" s="393">
        <v>7125</v>
      </c>
      <c r="N69" s="89">
        <f t="shared" si="13"/>
        <v>7012</v>
      </c>
      <c r="R69" s="48"/>
      <c r="S69" s="26"/>
      <c r="T69" s="26"/>
      <c r="U69" s="26"/>
      <c r="V69" s="26"/>
    </row>
    <row r="70" spans="3:22" x14ac:dyDescent="0.15">
      <c r="H70" s="88">
        <v>3</v>
      </c>
      <c r="I70" s="3">
        <v>23</v>
      </c>
      <c r="J70" s="33" t="s">
        <v>27</v>
      </c>
      <c r="K70" s="3">
        <f t="shared" si="12"/>
        <v>40</v>
      </c>
      <c r="L70" s="33" t="s">
        <v>2</v>
      </c>
      <c r="M70" s="393">
        <v>1621</v>
      </c>
      <c r="N70" s="89">
        <f t="shared" si="13"/>
        <v>1767</v>
      </c>
      <c r="R70" s="48"/>
      <c r="S70" s="26"/>
      <c r="T70" s="26"/>
      <c r="U70" s="26"/>
      <c r="V70" s="26"/>
    </row>
    <row r="71" spans="3:22" x14ac:dyDescent="0.15">
      <c r="H71" s="44">
        <v>1</v>
      </c>
      <c r="I71" s="3">
        <v>28</v>
      </c>
      <c r="J71" s="33" t="s">
        <v>32</v>
      </c>
      <c r="K71" s="3">
        <f t="shared" si="12"/>
        <v>34</v>
      </c>
      <c r="L71" s="33" t="s">
        <v>1</v>
      </c>
      <c r="M71" s="393">
        <v>2086</v>
      </c>
      <c r="N71" s="89">
        <f t="shared" si="13"/>
        <v>1750</v>
      </c>
      <c r="R71" s="48"/>
      <c r="S71" s="26"/>
      <c r="T71" s="26"/>
      <c r="U71" s="26"/>
      <c r="V71" s="26"/>
    </row>
    <row r="72" spans="3:22" x14ac:dyDescent="0.15">
      <c r="H72" s="290">
        <v>0</v>
      </c>
      <c r="I72" s="3">
        <v>2</v>
      </c>
      <c r="J72" s="33" t="s">
        <v>6</v>
      </c>
      <c r="K72" s="3">
        <f t="shared" si="12"/>
        <v>22</v>
      </c>
      <c r="L72" s="33" t="s">
        <v>26</v>
      </c>
      <c r="M72" s="393">
        <v>1371</v>
      </c>
      <c r="N72" s="89">
        <f t="shared" si="13"/>
        <v>1371</v>
      </c>
      <c r="R72" s="48"/>
      <c r="S72" s="26"/>
      <c r="T72" s="26"/>
      <c r="U72" s="26"/>
      <c r="V72" s="26"/>
    </row>
    <row r="73" spans="3:22" x14ac:dyDescent="0.15">
      <c r="H73" s="44">
        <v>0</v>
      </c>
      <c r="I73" s="3">
        <v>3</v>
      </c>
      <c r="J73" s="33" t="s">
        <v>10</v>
      </c>
      <c r="K73" s="3">
        <f t="shared" si="12"/>
        <v>25</v>
      </c>
      <c r="L73" s="33" t="s">
        <v>29</v>
      </c>
      <c r="M73" s="393">
        <v>1334</v>
      </c>
      <c r="N73" s="89">
        <f t="shared" si="13"/>
        <v>1205</v>
      </c>
      <c r="R73" s="48"/>
      <c r="S73" s="26"/>
      <c r="T73" s="26"/>
      <c r="U73" s="26"/>
      <c r="V73" s="26"/>
    </row>
    <row r="74" spans="3:22" x14ac:dyDescent="0.15">
      <c r="H74" s="44">
        <v>0</v>
      </c>
      <c r="I74" s="3">
        <v>4</v>
      </c>
      <c r="J74" s="33" t="s">
        <v>11</v>
      </c>
      <c r="K74" s="3">
        <f t="shared" si="12"/>
        <v>14</v>
      </c>
      <c r="L74" s="33" t="s">
        <v>19</v>
      </c>
      <c r="M74" s="393">
        <v>1179</v>
      </c>
      <c r="N74" s="89">
        <f t="shared" si="13"/>
        <v>1167</v>
      </c>
      <c r="R74" s="48"/>
      <c r="S74" s="26"/>
      <c r="T74" s="26"/>
      <c r="U74" s="26"/>
      <c r="V74" s="26"/>
    </row>
    <row r="75" spans="3:22" x14ac:dyDescent="0.15">
      <c r="H75" s="44">
        <v>0</v>
      </c>
      <c r="I75" s="3">
        <v>5</v>
      </c>
      <c r="J75" s="33" t="s">
        <v>12</v>
      </c>
      <c r="K75" s="3">
        <f t="shared" si="12"/>
        <v>31</v>
      </c>
      <c r="L75" s="33" t="s">
        <v>64</v>
      </c>
      <c r="M75" s="393">
        <v>1000</v>
      </c>
      <c r="N75" s="89">
        <f t="shared" si="13"/>
        <v>871</v>
      </c>
      <c r="R75" s="48"/>
      <c r="S75" s="26"/>
      <c r="T75" s="26"/>
      <c r="U75" s="26"/>
      <c r="V75" s="26"/>
    </row>
    <row r="76" spans="3:22" ht="14.25" thickBot="1" x14ac:dyDescent="0.2">
      <c r="H76" s="44">
        <v>0</v>
      </c>
      <c r="I76" s="3">
        <v>6</v>
      </c>
      <c r="J76" s="33" t="s">
        <v>13</v>
      </c>
      <c r="K76" s="14">
        <f t="shared" si="12"/>
        <v>38</v>
      </c>
      <c r="L76" s="77" t="s">
        <v>38</v>
      </c>
      <c r="M76" s="394">
        <v>948</v>
      </c>
      <c r="N76" s="165">
        <f t="shared" si="13"/>
        <v>831</v>
      </c>
      <c r="R76" s="48"/>
      <c r="S76" s="26"/>
      <c r="T76" s="26"/>
      <c r="U76" s="26"/>
      <c r="V76" s="26"/>
    </row>
    <row r="77" spans="3:22" ht="14.25" thickTop="1" x14ac:dyDescent="0.15">
      <c r="H77" s="44">
        <v>0</v>
      </c>
      <c r="I77" s="3">
        <v>7</v>
      </c>
      <c r="J77" s="33" t="s">
        <v>14</v>
      </c>
      <c r="K77" s="3"/>
      <c r="L77" s="114" t="s">
        <v>56</v>
      </c>
      <c r="M77" s="295">
        <v>42650</v>
      </c>
      <c r="N77" s="170">
        <f>SUM(H90)</f>
        <v>44706</v>
      </c>
      <c r="R77" s="48"/>
      <c r="S77" s="26"/>
      <c r="T77" s="26"/>
      <c r="U77" s="26"/>
      <c r="V77" s="26"/>
    </row>
    <row r="78" spans="3:22" x14ac:dyDescent="0.15">
      <c r="H78" s="43">
        <v>0</v>
      </c>
      <c r="I78" s="3">
        <v>8</v>
      </c>
      <c r="J78" s="33" t="s">
        <v>15</v>
      </c>
      <c r="R78" s="48"/>
      <c r="S78" s="26"/>
      <c r="T78" s="26"/>
      <c r="U78" s="26"/>
      <c r="V78" s="26"/>
    </row>
    <row r="79" spans="3:22" x14ac:dyDescent="0.15">
      <c r="H79" s="44">
        <v>0</v>
      </c>
      <c r="I79" s="3">
        <v>10</v>
      </c>
      <c r="J79" s="33" t="s">
        <v>16</v>
      </c>
      <c r="R79" s="48"/>
      <c r="S79" s="26"/>
      <c r="T79" s="26"/>
      <c r="U79" s="26"/>
      <c r="V79" s="26"/>
    </row>
    <row r="80" spans="3:22" x14ac:dyDescent="0.15">
      <c r="H80" s="122">
        <v>0</v>
      </c>
      <c r="I80" s="3">
        <v>12</v>
      </c>
      <c r="J80" s="33" t="s">
        <v>18</v>
      </c>
      <c r="R80" s="48"/>
      <c r="S80" s="26"/>
      <c r="T80" s="26"/>
      <c r="U80" s="26"/>
      <c r="V80" s="26"/>
    </row>
    <row r="81" spans="8:22" x14ac:dyDescent="0.15">
      <c r="H81" s="43">
        <v>0</v>
      </c>
      <c r="I81" s="3">
        <v>18</v>
      </c>
      <c r="J81" s="33" t="s">
        <v>22</v>
      </c>
      <c r="R81" s="48"/>
      <c r="S81" s="26"/>
      <c r="T81" s="26"/>
      <c r="U81" s="26"/>
      <c r="V81" s="26"/>
    </row>
    <row r="82" spans="8:22" x14ac:dyDescent="0.15">
      <c r="H82" s="88">
        <v>0</v>
      </c>
      <c r="I82" s="3">
        <v>20</v>
      </c>
      <c r="J82" s="33" t="s">
        <v>24</v>
      </c>
      <c r="L82" s="42"/>
      <c r="M82" s="26"/>
      <c r="R82" s="48"/>
      <c r="S82" s="26"/>
      <c r="T82" s="26"/>
      <c r="U82" s="26"/>
      <c r="V82" s="26"/>
    </row>
    <row r="83" spans="8:22" x14ac:dyDescent="0.15">
      <c r="H83" s="44">
        <v>0</v>
      </c>
      <c r="I83" s="3">
        <v>21</v>
      </c>
      <c r="J83" s="33" t="s">
        <v>72</v>
      </c>
      <c r="L83" s="42"/>
      <c r="M83" s="26"/>
      <c r="R83" s="48"/>
      <c r="S83" s="26"/>
      <c r="T83" s="26"/>
      <c r="U83" s="26"/>
      <c r="V83" s="26"/>
    </row>
    <row r="84" spans="8:22" x14ac:dyDescent="0.15">
      <c r="H84" s="88">
        <v>0</v>
      </c>
      <c r="I84" s="3">
        <v>27</v>
      </c>
      <c r="J84" s="33" t="s">
        <v>31</v>
      </c>
      <c r="L84" s="42"/>
      <c r="M84" s="26"/>
      <c r="R84" s="48"/>
      <c r="S84" s="26"/>
      <c r="T84" s="26"/>
      <c r="U84" s="26"/>
      <c r="V84" s="26"/>
    </row>
    <row r="85" spans="8:22" x14ac:dyDescent="0.15">
      <c r="H85" s="88">
        <v>0</v>
      </c>
      <c r="I85" s="3">
        <v>29</v>
      </c>
      <c r="J85" s="33" t="s">
        <v>54</v>
      </c>
      <c r="L85" s="42"/>
      <c r="M85" s="26"/>
      <c r="R85" s="48"/>
      <c r="S85" s="26"/>
      <c r="T85" s="26"/>
      <c r="U85" s="26"/>
      <c r="V85" s="26"/>
    </row>
    <row r="86" spans="8:22" x14ac:dyDescent="0.15">
      <c r="H86" s="44">
        <v>0</v>
      </c>
      <c r="I86" s="3">
        <v>30</v>
      </c>
      <c r="J86" s="33" t="s">
        <v>33</v>
      </c>
      <c r="R86" s="48"/>
      <c r="S86" s="26"/>
      <c r="T86" s="26"/>
      <c r="U86" s="26"/>
      <c r="V86" s="26"/>
    </row>
    <row r="87" spans="8:22" x14ac:dyDescent="0.15">
      <c r="H87" s="88">
        <v>0</v>
      </c>
      <c r="I87" s="3">
        <v>32</v>
      </c>
      <c r="J87" s="33" t="s">
        <v>35</v>
      </c>
      <c r="L87" s="47"/>
      <c r="M87" s="388"/>
      <c r="R87" s="48"/>
      <c r="S87" s="26"/>
      <c r="T87" s="26"/>
      <c r="U87" s="26"/>
      <c r="V87" s="26"/>
    </row>
    <row r="88" spans="8:22" x14ac:dyDescent="0.15">
      <c r="H88" s="88">
        <v>0</v>
      </c>
      <c r="I88" s="3">
        <v>35</v>
      </c>
      <c r="J88" s="33" t="s">
        <v>36</v>
      </c>
      <c r="R88" s="48"/>
      <c r="S88" s="30"/>
      <c r="T88" s="30"/>
    </row>
    <row r="89" spans="8:22" x14ac:dyDescent="0.15">
      <c r="H89" s="88">
        <v>0</v>
      </c>
      <c r="I89" s="3">
        <v>39</v>
      </c>
      <c r="J89" s="33" t="s">
        <v>39</v>
      </c>
      <c r="R89" s="48"/>
    </row>
    <row r="90" spans="8:22" x14ac:dyDescent="0.15">
      <c r="H90" s="117">
        <f>SUM(H50:H89)</f>
        <v>44706</v>
      </c>
      <c r="I90" s="3"/>
      <c r="J90" s="3" t="s">
        <v>48</v>
      </c>
    </row>
  </sheetData>
  <sortState ref="H49:J89">
    <sortCondition descending="1" ref="H49:H8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63F28-A131-4699-A891-B716E28C1559}">
  <sheetPr>
    <tabColor rgb="FFFF0000"/>
  </sheetPr>
  <dimension ref="A1:AD90"/>
  <sheetViews>
    <sheetView zoomScaleNormal="100" workbookViewId="0">
      <selection activeCell="M19" sqref="M19"/>
    </sheetView>
  </sheetViews>
  <sheetFormatPr defaultRowHeight="13.5" customHeight="1" x14ac:dyDescent="0.15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customWidth="1"/>
    <col min="14" max="14" width="14.25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 x14ac:dyDescent="0.2">
      <c r="H1" s="159" t="s">
        <v>70</v>
      </c>
      <c r="I1" s="385"/>
      <c r="J1" s="46"/>
      <c r="L1" s="47"/>
      <c r="M1" s="397"/>
      <c r="N1" s="47"/>
      <c r="O1" s="48"/>
      <c r="R1" s="108"/>
    </row>
    <row r="2" spans="8:30" ht="13.5" customHeight="1" x14ac:dyDescent="0.15">
      <c r="H2" s="291" t="s">
        <v>200</v>
      </c>
      <c r="I2" s="3"/>
      <c r="J2" s="181" t="s">
        <v>70</v>
      </c>
      <c r="K2" s="81"/>
      <c r="L2" s="317" t="s">
        <v>188</v>
      </c>
      <c r="N2" s="48"/>
      <c r="O2" s="1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ht="13.5" customHeight="1" x14ac:dyDescent="0.15">
      <c r="H3" s="23" t="s">
        <v>99</v>
      </c>
      <c r="I3" s="3"/>
      <c r="J3" s="143" t="s">
        <v>9</v>
      </c>
      <c r="K3" s="81"/>
      <c r="L3" s="318" t="s">
        <v>99</v>
      </c>
      <c r="M3" s="401"/>
      <c r="N3" s="402"/>
      <c r="O3" s="1"/>
      <c r="R3" s="48"/>
      <c r="S3" s="26"/>
      <c r="T3" s="26"/>
      <c r="U3" s="26"/>
      <c r="V3" s="26"/>
    </row>
    <row r="4" spans="8:30" ht="13.5" customHeight="1" x14ac:dyDescent="0.15">
      <c r="H4" s="89">
        <v>31523</v>
      </c>
      <c r="I4" s="3">
        <v>33</v>
      </c>
      <c r="J4" s="159" t="s">
        <v>0</v>
      </c>
      <c r="K4" s="120">
        <f>SUM(I4)</f>
        <v>33</v>
      </c>
      <c r="L4" s="310">
        <v>28795</v>
      </c>
      <c r="M4" s="407"/>
      <c r="N4" s="402"/>
      <c r="O4" s="1"/>
      <c r="R4" s="48"/>
      <c r="S4" s="26"/>
      <c r="T4" s="26"/>
      <c r="U4" s="26"/>
      <c r="V4" s="26"/>
    </row>
    <row r="5" spans="8:30" ht="13.5" customHeight="1" x14ac:dyDescent="0.15">
      <c r="H5" s="88">
        <v>15269</v>
      </c>
      <c r="I5" s="3">
        <v>9</v>
      </c>
      <c r="J5" s="3" t="s">
        <v>164</v>
      </c>
      <c r="K5" s="120">
        <f t="shared" ref="K5:K13" si="0">SUM(I5)</f>
        <v>9</v>
      </c>
      <c r="L5" s="311">
        <v>16657</v>
      </c>
      <c r="M5" s="401"/>
      <c r="N5" s="402"/>
      <c r="O5" s="1"/>
      <c r="R5" s="48"/>
      <c r="S5" s="26"/>
      <c r="T5" s="26"/>
      <c r="U5" s="26"/>
      <c r="V5" s="26"/>
    </row>
    <row r="6" spans="8:30" ht="13.5" customHeight="1" x14ac:dyDescent="0.15">
      <c r="H6" s="290">
        <v>14360</v>
      </c>
      <c r="I6" s="3">
        <v>13</v>
      </c>
      <c r="J6" s="159" t="s">
        <v>7</v>
      </c>
      <c r="K6" s="120">
        <f t="shared" si="0"/>
        <v>13</v>
      </c>
      <c r="L6" s="311">
        <v>15923</v>
      </c>
      <c r="M6" s="95"/>
      <c r="O6" s="1"/>
      <c r="R6" s="48"/>
      <c r="S6" s="26"/>
      <c r="T6" s="26"/>
      <c r="U6" s="26"/>
      <c r="V6" s="26"/>
    </row>
    <row r="7" spans="8:30" ht="13.5" customHeight="1" x14ac:dyDescent="0.15">
      <c r="H7" s="88">
        <v>9097</v>
      </c>
      <c r="I7" s="3">
        <v>34</v>
      </c>
      <c r="J7" s="159" t="s">
        <v>1</v>
      </c>
      <c r="K7" s="120">
        <f t="shared" si="0"/>
        <v>34</v>
      </c>
      <c r="L7" s="311">
        <v>7366</v>
      </c>
      <c r="M7" s="95"/>
      <c r="O7" s="1"/>
      <c r="R7" s="48"/>
      <c r="S7" s="26"/>
      <c r="T7" s="26"/>
      <c r="U7" s="26"/>
      <c r="V7" s="26"/>
    </row>
    <row r="8" spans="8:30" ht="13.5" customHeight="1" x14ac:dyDescent="0.15">
      <c r="H8" s="88">
        <v>6845</v>
      </c>
      <c r="I8" s="3">
        <v>24</v>
      </c>
      <c r="J8" s="159" t="s">
        <v>28</v>
      </c>
      <c r="K8" s="120">
        <f t="shared" si="0"/>
        <v>24</v>
      </c>
      <c r="L8" s="311">
        <v>7542</v>
      </c>
      <c r="M8" s="95"/>
      <c r="N8" s="93"/>
      <c r="O8" s="1"/>
      <c r="R8" s="48"/>
      <c r="S8" s="26"/>
      <c r="T8" s="26"/>
      <c r="U8" s="26"/>
      <c r="V8" s="26"/>
    </row>
    <row r="9" spans="8:30" ht="13.5" customHeight="1" x14ac:dyDescent="0.15">
      <c r="H9" s="88">
        <v>5142</v>
      </c>
      <c r="I9" s="3">
        <v>25</v>
      </c>
      <c r="J9" s="159" t="s">
        <v>29</v>
      </c>
      <c r="K9" s="120">
        <f t="shared" si="0"/>
        <v>25</v>
      </c>
      <c r="L9" s="311">
        <v>4966</v>
      </c>
      <c r="M9" s="95"/>
      <c r="O9" s="1"/>
      <c r="R9" s="48"/>
      <c r="S9" s="26"/>
      <c r="T9" s="26"/>
      <c r="U9" s="26"/>
      <c r="V9" s="26"/>
    </row>
    <row r="10" spans="8:30" ht="13.5" customHeight="1" x14ac:dyDescent="0.15">
      <c r="H10" s="88">
        <v>3495</v>
      </c>
      <c r="I10" s="3">
        <v>22</v>
      </c>
      <c r="J10" s="159" t="s">
        <v>26</v>
      </c>
      <c r="K10" s="120">
        <f t="shared" si="0"/>
        <v>22</v>
      </c>
      <c r="L10" s="311">
        <v>3796</v>
      </c>
      <c r="M10" s="95"/>
      <c r="O10" s="1"/>
      <c r="R10" s="48"/>
      <c r="S10" s="26"/>
      <c r="T10" s="26"/>
      <c r="U10" s="26"/>
      <c r="V10" s="26"/>
    </row>
    <row r="11" spans="8:30" ht="13.5" customHeight="1" x14ac:dyDescent="0.15">
      <c r="H11" s="88">
        <v>3184</v>
      </c>
      <c r="I11" s="3">
        <v>17</v>
      </c>
      <c r="J11" s="159" t="s">
        <v>21</v>
      </c>
      <c r="K11" s="120">
        <f t="shared" si="0"/>
        <v>17</v>
      </c>
      <c r="L11" s="311">
        <v>3110</v>
      </c>
      <c r="M11" s="95"/>
      <c r="O11" s="1"/>
      <c r="R11" s="48"/>
      <c r="S11" s="26"/>
      <c r="T11" s="26"/>
      <c r="U11" s="26"/>
      <c r="V11" s="26"/>
    </row>
    <row r="12" spans="8:30" ht="13.5" customHeight="1" x14ac:dyDescent="0.15">
      <c r="H12" s="88">
        <v>1859</v>
      </c>
      <c r="I12" s="3">
        <v>26</v>
      </c>
      <c r="J12" s="159" t="s">
        <v>30</v>
      </c>
      <c r="K12" s="120">
        <f t="shared" si="0"/>
        <v>26</v>
      </c>
      <c r="L12" s="311">
        <v>2100</v>
      </c>
      <c r="M12" s="95"/>
      <c r="R12" s="48"/>
      <c r="S12" s="26"/>
      <c r="T12" s="26"/>
      <c r="U12" s="90"/>
      <c r="V12" s="26"/>
    </row>
    <row r="13" spans="8:30" ht="13.5" customHeight="1" thickBot="1" x14ac:dyDescent="0.2">
      <c r="H13" s="427">
        <v>1759</v>
      </c>
      <c r="I13" s="14">
        <v>1</v>
      </c>
      <c r="J13" s="161" t="s">
        <v>4</v>
      </c>
      <c r="K13" s="180">
        <f t="shared" si="0"/>
        <v>1</v>
      </c>
      <c r="L13" s="319">
        <v>1514</v>
      </c>
      <c r="M13" s="95"/>
      <c r="N13" s="96"/>
      <c r="R13" s="48"/>
      <c r="S13" s="26"/>
      <c r="T13" s="26"/>
      <c r="U13" s="26"/>
      <c r="V13" s="26"/>
    </row>
    <row r="14" spans="8:30" ht="13.5" customHeight="1" thickTop="1" x14ac:dyDescent="0.15">
      <c r="H14" s="376">
        <v>1707</v>
      </c>
      <c r="I14" s="220">
        <v>12</v>
      </c>
      <c r="J14" s="221" t="s">
        <v>18</v>
      </c>
      <c r="K14" s="81" t="s">
        <v>8</v>
      </c>
      <c r="L14" s="320">
        <v>122364</v>
      </c>
      <c r="N14" s="48"/>
      <c r="R14" s="48"/>
      <c r="S14" s="26"/>
      <c r="T14" s="26"/>
      <c r="U14" s="26"/>
      <c r="V14" s="26"/>
    </row>
    <row r="15" spans="8:30" ht="13.5" customHeight="1" x14ac:dyDescent="0.15">
      <c r="H15" s="88">
        <v>1660</v>
      </c>
      <c r="I15" s="3">
        <v>36</v>
      </c>
      <c r="J15" s="159" t="s">
        <v>5</v>
      </c>
      <c r="K15" s="50"/>
      <c r="L15" s="26"/>
      <c r="N15" s="32"/>
      <c r="R15" s="48"/>
      <c r="S15" s="26"/>
      <c r="T15" s="26"/>
      <c r="U15" s="26"/>
      <c r="V15" s="26"/>
    </row>
    <row r="16" spans="8:30" ht="13.5" customHeight="1" x14ac:dyDescent="0.15">
      <c r="H16" s="88">
        <v>1606</v>
      </c>
      <c r="I16" s="3">
        <v>20</v>
      </c>
      <c r="J16" s="159" t="s">
        <v>24</v>
      </c>
      <c r="K16" s="50"/>
      <c r="R16" s="48"/>
      <c r="S16" s="26"/>
      <c r="T16" s="26"/>
      <c r="U16" s="26"/>
      <c r="V16" s="26"/>
    </row>
    <row r="17" spans="1:22" ht="13.5" customHeight="1" x14ac:dyDescent="0.15">
      <c r="H17" s="290">
        <v>1585</v>
      </c>
      <c r="I17" s="3">
        <v>16</v>
      </c>
      <c r="J17" s="159" t="s">
        <v>3</v>
      </c>
      <c r="K17" s="45"/>
      <c r="L17" s="26"/>
      <c r="R17" s="48"/>
      <c r="S17" s="26"/>
      <c r="T17" s="26"/>
      <c r="U17" s="26"/>
      <c r="V17" s="26"/>
    </row>
    <row r="18" spans="1:22" ht="13.5" customHeight="1" x14ac:dyDescent="0.15">
      <c r="H18" s="122">
        <v>1206</v>
      </c>
      <c r="I18" s="3">
        <v>21</v>
      </c>
      <c r="J18" s="159" t="s">
        <v>25</v>
      </c>
      <c r="K18" s="45"/>
      <c r="L18" s="26"/>
      <c r="R18" s="48"/>
      <c r="S18" s="26"/>
      <c r="T18" s="26"/>
      <c r="U18" s="26"/>
      <c r="V18" s="26"/>
    </row>
    <row r="19" spans="1:22" ht="13.5" customHeight="1" x14ac:dyDescent="0.15">
      <c r="H19" s="89">
        <v>1205</v>
      </c>
      <c r="I19" s="3">
        <v>6</v>
      </c>
      <c r="J19" s="159" t="s">
        <v>13</v>
      </c>
      <c r="L19" s="420" t="s">
        <v>192</v>
      </c>
      <c r="M19" s="441" t="s">
        <v>191</v>
      </c>
      <c r="N19" s="42" t="s">
        <v>75</v>
      </c>
      <c r="R19" s="48"/>
      <c r="S19" s="26"/>
      <c r="T19" s="26"/>
      <c r="U19" s="26"/>
      <c r="V19" s="26"/>
    </row>
    <row r="20" spans="1:22" ht="13.5" customHeight="1" thickBot="1" x14ac:dyDescent="0.2">
      <c r="H20" s="88">
        <v>1086</v>
      </c>
      <c r="I20" s="3">
        <v>40</v>
      </c>
      <c r="J20" s="159" t="s">
        <v>2</v>
      </c>
      <c r="K20" s="120">
        <f>SUM(I4)</f>
        <v>33</v>
      </c>
      <c r="L20" s="159" t="s">
        <v>0</v>
      </c>
      <c r="M20" s="321">
        <v>25506</v>
      </c>
      <c r="N20" s="89">
        <f>SUM(H4)</f>
        <v>31523</v>
      </c>
      <c r="R20" s="48"/>
      <c r="S20" s="26"/>
      <c r="T20" s="26"/>
      <c r="U20" s="26"/>
      <c r="V20" s="26"/>
    </row>
    <row r="21" spans="1:22" ht="13.5" customHeight="1" x14ac:dyDescent="0.15">
      <c r="A21" s="58" t="s">
        <v>46</v>
      </c>
      <c r="B21" s="59" t="s">
        <v>47</v>
      </c>
      <c r="C21" s="59" t="s">
        <v>193</v>
      </c>
      <c r="D21" s="59" t="s">
        <v>185</v>
      </c>
      <c r="E21" s="59" t="s">
        <v>41</v>
      </c>
      <c r="F21" s="59" t="s">
        <v>50</v>
      </c>
      <c r="G21" s="8" t="s">
        <v>176</v>
      </c>
      <c r="H21" s="88">
        <v>927</v>
      </c>
      <c r="I21" s="3">
        <v>15</v>
      </c>
      <c r="J21" s="159" t="s">
        <v>20</v>
      </c>
      <c r="K21" s="120">
        <f t="shared" ref="K21:K29" si="1">SUM(I5)</f>
        <v>9</v>
      </c>
      <c r="L21" s="3" t="s">
        <v>164</v>
      </c>
      <c r="M21" s="322">
        <v>14812</v>
      </c>
      <c r="N21" s="89">
        <f t="shared" ref="N21:N29" si="2">SUM(H5)</f>
        <v>15269</v>
      </c>
      <c r="R21" s="48"/>
      <c r="S21" s="26"/>
      <c r="T21" s="26"/>
      <c r="U21" s="26"/>
      <c r="V21" s="26"/>
    </row>
    <row r="22" spans="1:22" ht="13.5" customHeight="1" x14ac:dyDescent="0.15">
      <c r="A22" s="61">
        <v>1</v>
      </c>
      <c r="B22" s="159" t="s">
        <v>0</v>
      </c>
      <c r="C22" s="43">
        <f>SUM(H4)</f>
        <v>31523</v>
      </c>
      <c r="D22" s="97">
        <f>SUM(L4)</f>
        <v>28795</v>
      </c>
      <c r="E22" s="55">
        <f t="shared" ref="E22:E31" si="3">SUM(N20/M20*100)</f>
        <v>123.59052771896808</v>
      </c>
      <c r="F22" s="52">
        <f t="shared" ref="F22:F32" si="4">SUM(C22/D22*100)</f>
        <v>109.47386699079702</v>
      </c>
      <c r="G22" s="62"/>
      <c r="H22" s="88">
        <v>773</v>
      </c>
      <c r="I22" s="3">
        <v>2</v>
      </c>
      <c r="J22" s="159" t="s">
        <v>6</v>
      </c>
      <c r="K22" s="120">
        <f t="shared" si="1"/>
        <v>13</v>
      </c>
      <c r="L22" s="159" t="s">
        <v>7</v>
      </c>
      <c r="M22" s="322">
        <v>15174</v>
      </c>
      <c r="N22" s="89">
        <f t="shared" si="2"/>
        <v>14360</v>
      </c>
      <c r="R22" s="48"/>
      <c r="S22" s="26"/>
      <c r="T22" s="26"/>
      <c r="U22" s="26"/>
      <c r="V22" s="26"/>
    </row>
    <row r="23" spans="1:22" ht="13.5" customHeight="1" x14ac:dyDescent="0.15">
      <c r="A23" s="61">
        <v>2</v>
      </c>
      <c r="B23" s="3" t="s">
        <v>164</v>
      </c>
      <c r="C23" s="43">
        <f t="shared" ref="C23:C31" si="5">SUM(H5)</f>
        <v>15269</v>
      </c>
      <c r="D23" s="97">
        <f t="shared" ref="D23:D31" si="6">SUM(L5)</f>
        <v>16657</v>
      </c>
      <c r="E23" s="55">
        <f t="shared" si="3"/>
        <v>103.08533621388062</v>
      </c>
      <c r="F23" s="52">
        <f t="shared" si="4"/>
        <v>91.667166956834961</v>
      </c>
      <c r="G23" s="62"/>
      <c r="H23" s="88">
        <v>726</v>
      </c>
      <c r="I23" s="3">
        <v>31</v>
      </c>
      <c r="J23" s="3" t="s">
        <v>64</v>
      </c>
      <c r="K23" s="120">
        <f t="shared" si="1"/>
        <v>34</v>
      </c>
      <c r="L23" s="159" t="s">
        <v>1</v>
      </c>
      <c r="M23" s="322">
        <v>7899</v>
      </c>
      <c r="N23" s="89">
        <f t="shared" si="2"/>
        <v>9097</v>
      </c>
      <c r="R23" s="48"/>
      <c r="S23" s="26"/>
      <c r="T23" s="26"/>
      <c r="U23" s="26"/>
      <c r="V23" s="26"/>
    </row>
    <row r="24" spans="1:22" ht="13.5" customHeight="1" x14ac:dyDescent="0.15">
      <c r="A24" s="61">
        <v>3</v>
      </c>
      <c r="B24" s="159" t="s">
        <v>7</v>
      </c>
      <c r="C24" s="43">
        <f t="shared" si="5"/>
        <v>14360</v>
      </c>
      <c r="D24" s="97">
        <f t="shared" si="6"/>
        <v>15923</v>
      </c>
      <c r="E24" s="55">
        <f t="shared" si="3"/>
        <v>94.635560827731652</v>
      </c>
      <c r="F24" s="52">
        <f t="shared" si="4"/>
        <v>90.184010550775611</v>
      </c>
      <c r="G24" s="62"/>
      <c r="H24" s="88">
        <v>638</v>
      </c>
      <c r="I24" s="3">
        <v>18</v>
      </c>
      <c r="J24" s="159" t="s">
        <v>22</v>
      </c>
      <c r="K24" s="120">
        <f t="shared" si="1"/>
        <v>24</v>
      </c>
      <c r="L24" s="159" t="s">
        <v>28</v>
      </c>
      <c r="M24" s="322">
        <v>6618</v>
      </c>
      <c r="N24" s="89">
        <f t="shared" si="2"/>
        <v>6845</v>
      </c>
      <c r="R24" s="48"/>
      <c r="S24" s="26"/>
      <c r="T24" s="26"/>
      <c r="U24" s="26"/>
      <c r="V24" s="26"/>
    </row>
    <row r="25" spans="1:22" ht="13.5" customHeight="1" x14ac:dyDescent="0.15">
      <c r="A25" s="61">
        <v>4</v>
      </c>
      <c r="B25" s="159" t="s">
        <v>1</v>
      </c>
      <c r="C25" s="43">
        <f t="shared" si="5"/>
        <v>9097</v>
      </c>
      <c r="D25" s="97">
        <f t="shared" si="6"/>
        <v>7366</v>
      </c>
      <c r="E25" s="55">
        <f t="shared" si="3"/>
        <v>115.1664767692113</v>
      </c>
      <c r="F25" s="52">
        <f t="shared" si="4"/>
        <v>123.49986424110779</v>
      </c>
      <c r="G25" s="62"/>
      <c r="H25" s="88">
        <v>498</v>
      </c>
      <c r="I25" s="3">
        <v>38</v>
      </c>
      <c r="J25" s="159" t="s">
        <v>38</v>
      </c>
      <c r="K25" s="120">
        <f t="shared" si="1"/>
        <v>25</v>
      </c>
      <c r="L25" s="159" t="s">
        <v>29</v>
      </c>
      <c r="M25" s="322">
        <v>5620</v>
      </c>
      <c r="N25" s="89">
        <f t="shared" si="2"/>
        <v>5142</v>
      </c>
      <c r="R25" s="48"/>
      <c r="S25" s="26"/>
      <c r="T25" s="26"/>
      <c r="U25" s="26"/>
      <c r="V25" s="26"/>
    </row>
    <row r="26" spans="1:22" ht="13.5" customHeight="1" x14ac:dyDescent="0.15">
      <c r="A26" s="61">
        <v>5</v>
      </c>
      <c r="B26" s="159" t="s">
        <v>28</v>
      </c>
      <c r="C26" s="43">
        <f t="shared" si="5"/>
        <v>6845</v>
      </c>
      <c r="D26" s="97">
        <f t="shared" si="6"/>
        <v>7542</v>
      </c>
      <c r="E26" s="55">
        <f t="shared" si="3"/>
        <v>103.4300392867936</v>
      </c>
      <c r="F26" s="52">
        <f t="shared" si="4"/>
        <v>90.75841951736939</v>
      </c>
      <c r="G26" s="72"/>
      <c r="H26" s="88">
        <v>436</v>
      </c>
      <c r="I26" s="3">
        <v>14</v>
      </c>
      <c r="J26" s="159" t="s">
        <v>19</v>
      </c>
      <c r="K26" s="120">
        <f t="shared" si="1"/>
        <v>22</v>
      </c>
      <c r="L26" s="159" t="s">
        <v>26</v>
      </c>
      <c r="M26" s="322">
        <v>3829</v>
      </c>
      <c r="N26" s="89">
        <f t="shared" si="2"/>
        <v>3495</v>
      </c>
      <c r="R26" s="48"/>
      <c r="S26" s="26"/>
      <c r="T26" s="26"/>
      <c r="U26" s="26"/>
      <c r="V26" s="26"/>
    </row>
    <row r="27" spans="1:22" ht="13.5" customHeight="1" x14ac:dyDescent="0.15">
      <c r="A27" s="61">
        <v>6</v>
      </c>
      <c r="B27" s="159" t="s">
        <v>29</v>
      </c>
      <c r="C27" s="43">
        <f t="shared" si="5"/>
        <v>5142</v>
      </c>
      <c r="D27" s="97">
        <f t="shared" si="6"/>
        <v>4966</v>
      </c>
      <c r="E27" s="55">
        <f t="shared" si="3"/>
        <v>91.494661921708186</v>
      </c>
      <c r="F27" s="52">
        <f t="shared" si="4"/>
        <v>103.5440998791784</v>
      </c>
      <c r="G27" s="76"/>
      <c r="H27" s="88">
        <v>215</v>
      </c>
      <c r="I27" s="3">
        <v>3</v>
      </c>
      <c r="J27" s="159" t="s">
        <v>10</v>
      </c>
      <c r="K27" s="120">
        <f t="shared" si="1"/>
        <v>17</v>
      </c>
      <c r="L27" s="159" t="s">
        <v>21</v>
      </c>
      <c r="M27" s="322">
        <v>3188</v>
      </c>
      <c r="N27" s="89">
        <f t="shared" si="2"/>
        <v>3184</v>
      </c>
      <c r="R27" s="48"/>
      <c r="S27" s="26"/>
      <c r="T27" s="26"/>
      <c r="U27" s="26"/>
      <c r="V27" s="26"/>
    </row>
    <row r="28" spans="1:22" ht="13.5" customHeight="1" x14ac:dyDescent="0.15">
      <c r="A28" s="61">
        <v>7</v>
      </c>
      <c r="B28" s="159" t="s">
        <v>26</v>
      </c>
      <c r="C28" s="43">
        <f t="shared" si="5"/>
        <v>3495</v>
      </c>
      <c r="D28" s="97">
        <f t="shared" si="6"/>
        <v>3796</v>
      </c>
      <c r="E28" s="55">
        <f t="shared" si="3"/>
        <v>91.277095847479757</v>
      </c>
      <c r="F28" s="52">
        <f t="shared" si="4"/>
        <v>92.070600632244464</v>
      </c>
      <c r="G28" s="62"/>
      <c r="H28" s="88">
        <v>185</v>
      </c>
      <c r="I28" s="3">
        <v>11</v>
      </c>
      <c r="J28" s="159" t="s">
        <v>17</v>
      </c>
      <c r="K28" s="120">
        <f t="shared" si="1"/>
        <v>26</v>
      </c>
      <c r="L28" s="159" t="s">
        <v>30</v>
      </c>
      <c r="M28" s="322">
        <v>2113</v>
      </c>
      <c r="N28" s="89">
        <f t="shared" si="2"/>
        <v>1859</v>
      </c>
      <c r="R28" s="48"/>
      <c r="S28" s="26"/>
      <c r="T28" s="26"/>
      <c r="U28" s="26"/>
      <c r="V28" s="26"/>
    </row>
    <row r="29" spans="1:22" ht="13.5" customHeight="1" thickBot="1" x14ac:dyDescent="0.2">
      <c r="A29" s="61">
        <v>8</v>
      </c>
      <c r="B29" s="159" t="s">
        <v>21</v>
      </c>
      <c r="C29" s="43">
        <f t="shared" si="5"/>
        <v>3184</v>
      </c>
      <c r="D29" s="97">
        <f t="shared" si="6"/>
        <v>3110</v>
      </c>
      <c r="E29" s="55">
        <f t="shared" si="3"/>
        <v>99.874529485570889</v>
      </c>
      <c r="F29" s="52">
        <f t="shared" si="4"/>
        <v>102.37942122186494</v>
      </c>
      <c r="G29" s="73"/>
      <c r="H29" s="88">
        <v>168</v>
      </c>
      <c r="I29" s="3">
        <v>5</v>
      </c>
      <c r="J29" s="159" t="s">
        <v>12</v>
      </c>
      <c r="K29" s="180">
        <f t="shared" si="1"/>
        <v>1</v>
      </c>
      <c r="L29" s="161" t="s">
        <v>4</v>
      </c>
      <c r="M29" s="323">
        <v>2171</v>
      </c>
      <c r="N29" s="89">
        <f t="shared" si="2"/>
        <v>1759</v>
      </c>
      <c r="R29" s="48"/>
      <c r="S29" s="26"/>
      <c r="T29" s="26"/>
      <c r="U29" s="26"/>
      <c r="V29" s="26"/>
    </row>
    <row r="30" spans="1:22" ht="13.5" customHeight="1" thickTop="1" x14ac:dyDescent="0.15">
      <c r="A30" s="61">
        <v>9</v>
      </c>
      <c r="B30" s="159" t="s">
        <v>30</v>
      </c>
      <c r="C30" s="43">
        <f t="shared" si="5"/>
        <v>1859</v>
      </c>
      <c r="D30" s="97">
        <f t="shared" si="6"/>
        <v>2100</v>
      </c>
      <c r="E30" s="55">
        <f t="shared" si="3"/>
        <v>87.979176526265974</v>
      </c>
      <c r="F30" s="52">
        <f t="shared" si="4"/>
        <v>88.523809523809533</v>
      </c>
      <c r="G30" s="72"/>
      <c r="H30" s="88">
        <v>44</v>
      </c>
      <c r="I30" s="3">
        <v>29</v>
      </c>
      <c r="J30" s="159" t="s">
        <v>54</v>
      </c>
      <c r="K30" s="114"/>
      <c r="L30" s="333" t="s">
        <v>107</v>
      </c>
      <c r="M30" s="324">
        <v>100832</v>
      </c>
      <c r="N30" s="89">
        <f>SUM(H44)</f>
        <v>107301</v>
      </c>
      <c r="R30" s="48"/>
      <c r="S30" s="26"/>
      <c r="T30" s="26"/>
      <c r="U30" s="26"/>
      <c r="V30" s="26"/>
    </row>
    <row r="31" spans="1:22" ht="13.5" customHeight="1" thickBot="1" x14ac:dyDescent="0.2">
      <c r="A31" s="74">
        <v>10</v>
      </c>
      <c r="B31" s="161" t="s">
        <v>4</v>
      </c>
      <c r="C31" s="43">
        <f t="shared" si="5"/>
        <v>1759</v>
      </c>
      <c r="D31" s="97">
        <f t="shared" si="6"/>
        <v>1514</v>
      </c>
      <c r="E31" s="56">
        <f t="shared" si="3"/>
        <v>81.022570244127138</v>
      </c>
      <c r="F31" s="63">
        <f t="shared" si="4"/>
        <v>116.18229854689564</v>
      </c>
      <c r="G31" s="75"/>
      <c r="H31" s="88">
        <v>35</v>
      </c>
      <c r="I31" s="3">
        <v>4</v>
      </c>
      <c r="J31" s="159" t="s">
        <v>11</v>
      </c>
      <c r="K31" s="45"/>
      <c r="L31" s="216"/>
      <c r="R31" s="48"/>
      <c r="S31" s="26"/>
      <c r="T31" s="26"/>
      <c r="U31" s="26"/>
      <c r="V31" s="26"/>
    </row>
    <row r="32" spans="1:22" ht="13.5" customHeight="1" thickBot="1" x14ac:dyDescent="0.2">
      <c r="A32" s="65"/>
      <c r="B32" s="66" t="s">
        <v>57</v>
      </c>
      <c r="C32" s="67">
        <f>SUM(H44)</f>
        <v>107301</v>
      </c>
      <c r="D32" s="67">
        <f>SUM(L14)</f>
        <v>122364</v>
      </c>
      <c r="E32" s="68">
        <f>SUM(N30/M30*100)</f>
        <v>106.41562202475406</v>
      </c>
      <c r="F32" s="63">
        <f t="shared" si="4"/>
        <v>87.690006864764143</v>
      </c>
      <c r="G32" s="83">
        <v>87.6</v>
      </c>
      <c r="H32" s="89">
        <v>32</v>
      </c>
      <c r="I32" s="3">
        <v>27</v>
      </c>
      <c r="J32" s="159" t="s">
        <v>31</v>
      </c>
      <c r="K32" s="45"/>
      <c r="L32" s="29"/>
      <c r="R32" s="48"/>
      <c r="S32" s="26"/>
      <c r="T32" s="26"/>
      <c r="U32" s="26"/>
      <c r="V32" s="26"/>
    </row>
    <row r="33" spans="3:30" ht="13.5" customHeight="1" x14ac:dyDescent="0.15">
      <c r="H33" s="88">
        <v>27</v>
      </c>
      <c r="I33" s="3">
        <v>28</v>
      </c>
      <c r="J33" s="159" t="s">
        <v>32</v>
      </c>
      <c r="K33" s="45"/>
      <c r="L33" s="29"/>
      <c r="R33" s="48"/>
      <c r="S33" s="26"/>
      <c r="T33" s="26"/>
      <c r="U33" s="26"/>
      <c r="V33" s="26"/>
    </row>
    <row r="34" spans="3:30" ht="13.5" customHeight="1" x14ac:dyDescent="0.15">
      <c r="C34" s="10"/>
      <c r="D34" s="10"/>
      <c r="H34" s="122">
        <v>5</v>
      </c>
      <c r="I34" s="3">
        <v>39</v>
      </c>
      <c r="J34" s="159" t="s">
        <v>39</v>
      </c>
      <c r="K34" s="45"/>
      <c r="L34" s="29"/>
      <c r="R34" s="48"/>
      <c r="S34" s="26"/>
      <c r="T34" s="26"/>
      <c r="U34" s="26"/>
      <c r="V34" s="26"/>
    </row>
    <row r="35" spans="3:30" ht="13.5" customHeight="1" x14ac:dyDescent="0.15">
      <c r="H35" s="89">
        <v>4</v>
      </c>
      <c r="I35" s="3">
        <v>32</v>
      </c>
      <c r="J35" s="159" t="s">
        <v>35</v>
      </c>
      <c r="K35" s="45"/>
      <c r="L35" s="42"/>
      <c r="M35" s="26"/>
      <c r="R35" s="48"/>
      <c r="S35" s="26"/>
      <c r="T35" s="26"/>
      <c r="U35" s="26"/>
      <c r="V35" s="26"/>
    </row>
    <row r="36" spans="3:30" ht="13.5" customHeight="1" x14ac:dyDescent="0.15">
      <c r="H36" s="88">
        <v>0</v>
      </c>
      <c r="I36" s="3">
        <v>7</v>
      </c>
      <c r="J36" s="159" t="s">
        <v>14</v>
      </c>
      <c r="K36" s="45"/>
      <c r="L36" s="42"/>
      <c r="M36" s="26"/>
      <c r="R36" s="48"/>
      <c r="S36" s="26"/>
      <c r="T36" s="26"/>
      <c r="U36" s="26"/>
      <c r="V36" s="26"/>
    </row>
    <row r="37" spans="3:30" ht="13.5" customHeight="1" x14ac:dyDescent="0.15">
      <c r="H37" s="88">
        <v>0</v>
      </c>
      <c r="I37" s="3">
        <v>8</v>
      </c>
      <c r="J37" s="159" t="s">
        <v>15</v>
      </c>
      <c r="K37" s="45"/>
      <c r="L37" s="42"/>
      <c r="M37" s="26"/>
      <c r="R37" s="48"/>
      <c r="S37" s="26"/>
      <c r="T37" s="26"/>
      <c r="U37" s="26"/>
      <c r="V37" s="90"/>
    </row>
    <row r="38" spans="3:30" ht="13.5" customHeight="1" x14ac:dyDescent="0.15">
      <c r="H38" s="88">
        <v>0</v>
      </c>
      <c r="I38" s="3">
        <v>10</v>
      </c>
      <c r="J38" s="159" t="s">
        <v>16</v>
      </c>
      <c r="K38" s="45"/>
      <c r="L38" s="42"/>
      <c r="M38" s="26"/>
      <c r="R38" s="48"/>
      <c r="S38" s="26"/>
      <c r="T38" s="26"/>
      <c r="U38" s="26"/>
      <c r="V38" s="26"/>
    </row>
    <row r="39" spans="3:30" ht="13.5" customHeight="1" x14ac:dyDescent="0.15">
      <c r="H39" s="290">
        <v>0</v>
      </c>
      <c r="I39" s="3">
        <v>19</v>
      </c>
      <c r="J39" s="159" t="s">
        <v>23</v>
      </c>
      <c r="K39" s="45"/>
      <c r="R39" s="48"/>
      <c r="S39" s="26"/>
      <c r="T39" s="26"/>
      <c r="U39" s="26"/>
      <c r="V39" s="26"/>
    </row>
    <row r="40" spans="3:30" ht="13.5" customHeight="1" x14ac:dyDescent="0.15">
      <c r="H40" s="88">
        <v>0</v>
      </c>
      <c r="I40" s="3">
        <v>23</v>
      </c>
      <c r="J40" s="159" t="s">
        <v>27</v>
      </c>
      <c r="K40" s="45"/>
      <c r="L40" s="47"/>
      <c r="M40" s="388"/>
      <c r="R40" s="48"/>
      <c r="S40" s="26"/>
      <c r="T40" s="26"/>
      <c r="U40" s="26"/>
      <c r="V40" s="26"/>
    </row>
    <row r="41" spans="3:30" ht="13.5" customHeight="1" x14ac:dyDescent="0.15">
      <c r="H41" s="88">
        <v>0</v>
      </c>
      <c r="I41" s="3">
        <v>30</v>
      </c>
      <c r="J41" s="159" t="s">
        <v>33</v>
      </c>
      <c r="K41" s="45"/>
      <c r="L41" s="26"/>
      <c r="R41" s="48"/>
      <c r="S41" s="26"/>
      <c r="T41" s="26"/>
      <c r="U41" s="26"/>
      <c r="V41" s="26"/>
    </row>
    <row r="42" spans="3:30" ht="13.5" customHeight="1" x14ac:dyDescent="0.15">
      <c r="H42" s="88">
        <v>0</v>
      </c>
      <c r="I42" s="3">
        <v>35</v>
      </c>
      <c r="J42" s="159" t="s">
        <v>36</v>
      </c>
      <c r="K42" s="45"/>
      <c r="L42" s="26"/>
      <c r="R42" s="48"/>
      <c r="S42" s="26"/>
      <c r="T42" s="26"/>
      <c r="U42" s="26"/>
      <c r="V42" s="26"/>
    </row>
    <row r="43" spans="3:30" ht="13.5" customHeight="1" x14ac:dyDescent="0.15">
      <c r="H43" s="290">
        <v>0</v>
      </c>
      <c r="I43" s="3">
        <v>37</v>
      </c>
      <c r="J43" s="159" t="s">
        <v>37</v>
      </c>
      <c r="K43" s="45"/>
      <c r="L43" s="26"/>
      <c r="R43" s="48"/>
      <c r="S43" s="30"/>
      <c r="T43" s="30"/>
      <c r="U43" s="30"/>
      <c r="V43" s="30"/>
    </row>
    <row r="44" spans="3:30" ht="13.5" customHeight="1" x14ac:dyDescent="0.15">
      <c r="H44" s="117">
        <f>SUM(H4:H43)</f>
        <v>107301</v>
      </c>
      <c r="I44" s="3"/>
      <c r="J44" s="159" t="s">
        <v>48</v>
      </c>
      <c r="K44" s="54"/>
      <c r="R44" s="48"/>
    </row>
    <row r="45" spans="3:30" ht="13.5" customHeight="1" x14ac:dyDescent="0.15">
      <c r="R45" s="108"/>
    </row>
    <row r="46" spans="3:30" ht="13.5" customHeight="1" x14ac:dyDescent="0.15">
      <c r="R46" s="47"/>
      <c r="S46" s="105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3:30" ht="13.5" customHeight="1" x14ac:dyDescent="0.2">
      <c r="I47" t="s">
        <v>179</v>
      </c>
      <c r="J47" s="46"/>
      <c r="L47" s="405"/>
      <c r="N47" s="47"/>
      <c r="R47" s="48"/>
      <c r="S47" s="26"/>
      <c r="T47" s="26"/>
      <c r="U47" s="26"/>
      <c r="V47" s="26"/>
    </row>
    <row r="48" spans="3:30" ht="13.5" customHeight="1" x14ac:dyDescent="0.15">
      <c r="H48" s="182" t="s">
        <v>193</v>
      </c>
      <c r="I48" s="3"/>
      <c r="J48" s="177" t="s">
        <v>104</v>
      </c>
      <c r="K48" s="81"/>
      <c r="L48" s="297" t="s">
        <v>188</v>
      </c>
      <c r="N48" s="48"/>
      <c r="R48" s="48"/>
      <c r="S48" s="26"/>
      <c r="T48" s="26"/>
      <c r="U48" s="26"/>
      <c r="V48" s="26"/>
    </row>
    <row r="49" spans="1:22" ht="13.5" customHeight="1" x14ac:dyDescent="0.15">
      <c r="H49" s="7" t="s">
        <v>99</v>
      </c>
      <c r="I49" s="3"/>
      <c r="J49" s="143" t="s">
        <v>9</v>
      </c>
      <c r="K49" s="98"/>
      <c r="L49" s="94" t="s">
        <v>99</v>
      </c>
      <c r="M49" s="401"/>
      <c r="N49" s="402"/>
      <c r="R49" s="48"/>
      <c r="S49" s="26"/>
      <c r="T49" s="26"/>
      <c r="U49" s="26"/>
      <c r="V49" s="26"/>
    </row>
    <row r="50" spans="1:22" ht="13.5" customHeight="1" x14ac:dyDescent="0.15">
      <c r="H50" s="89">
        <v>347208</v>
      </c>
      <c r="I50" s="159">
        <v>17</v>
      </c>
      <c r="J50" s="159" t="s">
        <v>21</v>
      </c>
      <c r="K50" s="123">
        <f>SUM(I50)</f>
        <v>17</v>
      </c>
      <c r="L50" s="298">
        <v>319030</v>
      </c>
      <c r="M50" s="401"/>
      <c r="N50" s="402"/>
      <c r="O50" s="26"/>
      <c r="R50" s="48"/>
      <c r="S50" s="26"/>
      <c r="T50" s="26"/>
      <c r="U50" s="26"/>
      <c r="V50" s="26"/>
    </row>
    <row r="51" spans="1:22" ht="13.5" customHeight="1" x14ac:dyDescent="0.15">
      <c r="H51" s="88">
        <v>103118</v>
      </c>
      <c r="I51" s="159">
        <v>36</v>
      </c>
      <c r="J51" s="159" t="s">
        <v>5</v>
      </c>
      <c r="K51" s="123">
        <f t="shared" ref="K51:K59" si="7">SUM(I51)</f>
        <v>36</v>
      </c>
      <c r="L51" s="298">
        <v>105518</v>
      </c>
      <c r="M51" s="401"/>
      <c r="N51" s="402"/>
      <c r="O51" s="26"/>
      <c r="R51" s="48"/>
      <c r="S51" s="26"/>
      <c r="T51" s="26"/>
      <c r="U51" s="26"/>
      <c r="V51" s="26"/>
    </row>
    <row r="52" spans="1:22" ht="13.5" customHeight="1" x14ac:dyDescent="0.15">
      <c r="H52" s="88">
        <v>34195</v>
      </c>
      <c r="I52" s="159">
        <v>40</v>
      </c>
      <c r="J52" s="159" t="s">
        <v>2</v>
      </c>
      <c r="K52" s="123">
        <f t="shared" si="7"/>
        <v>40</v>
      </c>
      <c r="L52" s="298">
        <v>29650</v>
      </c>
      <c r="M52" s="79"/>
      <c r="N52" s="48"/>
      <c r="O52" s="26"/>
      <c r="R52" s="48"/>
      <c r="S52" s="26"/>
      <c r="T52" s="26"/>
      <c r="U52" s="26"/>
      <c r="V52" s="26"/>
    </row>
    <row r="53" spans="1:22" ht="13.5" customHeight="1" thickBot="1" x14ac:dyDescent="0.2">
      <c r="H53" s="290">
        <v>30172</v>
      </c>
      <c r="I53" s="159">
        <v>38</v>
      </c>
      <c r="J53" s="159" t="s">
        <v>38</v>
      </c>
      <c r="K53" s="123">
        <f t="shared" si="7"/>
        <v>38</v>
      </c>
      <c r="L53" s="298">
        <v>23908</v>
      </c>
      <c r="M53" s="79"/>
      <c r="N53" s="48"/>
      <c r="R53" s="48"/>
      <c r="S53" s="26"/>
      <c r="T53" s="26"/>
      <c r="U53" s="26"/>
      <c r="V53" s="26"/>
    </row>
    <row r="54" spans="1:22" ht="13.5" customHeight="1" x14ac:dyDescent="0.15">
      <c r="A54" s="58" t="s">
        <v>46</v>
      </c>
      <c r="B54" s="59" t="s">
        <v>47</v>
      </c>
      <c r="C54" s="59" t="s">
        <v>193</v>
      </c>
      <c r="D54" s="59" t="s">
        <v>185</v>
      </c>
      <c r="E54" s="59" t="s">
        <v>41</v>
      </c>
      <c r="F54" s="59" t="s">
        <v>50</v>
      </c>
      <c r="G54" s="8" t="s">
        <v>176</v>
      </c>
      <c r="H54" s="88">
        <v>24434</v>
      </c>
      <c r="I54" s="159">
        <v>16</v>
      </c>
      <c r="J54" s="159" t="s">
        <v>3</v>
      </c>
      <c r="K54" s="123">
        <f t="shared" si="7"/>
        <v>16</v>
      </c>
      <c r="L54" s="298">
        <v>31411</v>
      </c>
      <c r="M54" s="79"/>
      <c r="N54" s="48"/>
      <c r="R54" s="48"/>
      <c r="S54" s="26"/>
      <c r="T54" s="26"/>
      <c r="U54" s="26"/>
      <c r="V54" s="26"/>
    </row>
    <row r="55" spans="1:22" ht="13.5" customHeight="1" x14ac:dyDescent="0.15">
      <c r="A55" s="61">
        <v>1</v>
      </c>
      <c r="B55" s="159" t="s">
        <v>21</v>
      </c>
      <c r="C55" s="43">
        <f>SUM(H50)</f>
        <v>347208</v>
      </c>
      <c r="D55" s="5">
        <f t="shared" ref="D55:D64" si="8">SUM(L50)</f>
        <v>319030</v>
      </c>
      <c r="E55" s="52">
        <f>SUM(N66/M66*100)</f>
        <v>113.14940461060165</v>
      </c>
      <c r="F55" s="52">
        <f t="shared" ref="F55:F65" si="9">SUM(C55/D55*100)</f>
        <v>108.83239820706517</v>
      </c>
      <c r="G55" s="62"/>
      <c r="H55" s="88">
        <v>22119</v>
      </c>
      <c r="I55" s="159">
        <v>24</v>
      </c>
      <c r="J55" s="159" t="s">
        <v>28</v>
      </c>
      <c r="K55" s="123">
        <f t="shared" si="7"/>
        <v>24</v>
      </c>
      <c r="L55" s="298">
        <v>20455</v>
      </c>
      <c r="M55" s="79"/>
      <c r="N55" s="48"/>
      <c r="R55" s="48"/>
      <c r="S55" s="26"/>
      <c r="T55" s="26"/>
      <c r="U55" s="26"/>
      <c r="V55" s="26"/>
    </row>
    <row r="56" spans="1:22" ht="13.5" customHeight="1" x14ac:dyDescent="0.15">
      <c r="A56" s="61">
        <v>2</v>
      </c>
      <c r="B56" s="159" t="s">
        <v>5</v>
      </c>
      <c r="C56" s="43">
        <f t="shared" ref="C56:C64" si="10">SUM(H51)</f>
        <v>103118</v>
      </c>
      <c r="D56" s="5">
        <f t="shared" si="8"/>
        <v>105518</v>
      </c>
      <c r="E56" s="52">
        <f t="shared" ref="E56:E65" si="11">SUM(N67/M67*100)</f>
        <v>93.057548438331935</v>
      </c>
      <c r="F56" s="52">
        <f t="shared" si="9"/>
        <v>97.725506548645726</v>
      </c>
      <c r="G56" s="62"/>
      <c r="H56" s="88">
        <v>20084</v>
      </c>
      <c r="I56" s="159">
        <v>25</v>
      </c>
      <c r="J56" s="159" t="s">
        <v>29</v>
      </c>
      <c r="K56" s="123">
        <f t="shared" si="7"/>
        <v>25</v>
      </c>
      <c r="L56" s="298">
        <v>13116</v>
      </c>
      <c r="M56" s="79"/>
      <c r="N56" s="48"/>
      <c r="R56" s="48"/>
      <c r="S56" s="26"/>
      <c r="T56" s="26"/>
      <c r="U56" s="26"/>
      <c r="V56" s="26"/>
    </row>
    <row r="57" spans="1:22" ht="13.5" customHeight="1" x14ac:dyDescent="0.15">
      <c r="A57" s="61">
        <v>3</v>
      </c>
      <c r="B57" s="159" t="s">
        <v>2</v>
      </c>
      <c r="C57" s="43">
        <f t="shared" si="10"/>
        <v>34195</v>
      </c>
      <c r="D57" s="5">
        <f t="shared" si="8"/>
        <v>29650</v>
      </c>
      <c r="E57" s="52">
        <f t="shared" si="11"/>
        <v>104.91516583315436</v>
      </c>
      <c r="F57" s="52">
        <f t="shared" si="9"/>
        <v>115.32883642495784</v>
      </c>
      <c r="G57" s="62"/>
      <c r="H57" s="290">
        <v>17703</v>
      </c>
      <c r="I57" s="159">
        <v>26</v>
      </c>
      <c r="J57" s="159" t="s">
        <v>30</v>
      </c>
      <c r="K57" s="123">
        <f t="shared" si="7"/>
        <v>26</v>
      </c>
      <c r="L57" s="298">
        <v>14295</v>
      </c>
      <c r="M57" s="79"/>
      <c r="N57" s="48"/>
      <c r="R57" s="48"/>
      <c r="S57" s="26"/>
      <c r="T57" s="26"/>
      <c r="U57" s="26"/>
      <c r="V57" s="26"/>
    </row>
    <row r="58" spans="1:22" ht="13.5" customHeight="1" x14ac:dyDescent="0.15">
      <c r="A58" s="61">
        <v>4</v>
      </c>
      <c r="B58" s="159" t="s">
        <v>38</v>
      </c>
      <c r="C58" s="43">
        <f t="shared" si="10"/>
        <v>30172</v>
      </c>
      <c r="D58" s="5">
        <f t="shared" si="8"/>
        <v>23908</v>
      </c>
      <c r="E58" s="52">
        <f t="shared" si="11"/>
        <v>103.84443297194974</v>
      </c>
      <c r="F58" s="52">
        <f t="shared" si="9"/>
        <v>126.20043500083653</v>
      </c>
      <c r="G58" s="62"/>
      <c r="H58" s="439">
        <v>12950</v>
      </c>
      <c r="I58" s="161">
        <v>33</v>
      </c>
      <c r="J58" s="161" t="s">
        <v>0</v>
      </c>
      <c r="K58" s="123">
        <f t="shared" si="7"/>
        <v>33</v>
      </c>
      <c r="L58" s="296">
        <v>13484</v>
      </c>
      <c r="M58" s="79"/>
      <c r="N58" s="48"/>
      <c r="R58" s="48"/>
      <c r="S58" s="26"/>
      <c r="T58" s="26"/>
      <c r="U58" s="26"/>
      <c r="V58" s="26"/>
    </row>
    <row r="59" spans="1:22" ht="13.5" customHeight="1" thickBot="1" x14ac:dyDescent="0.2">
      <c r="A59" s="61">
        <v>5</v>
      </c>
      <c r="B59" s="159" t="s">
        <v>3</v>
      </c>
      <c r="C59" s="43">
        <f t="shared" si="10"/>
        <v>24434</v>
      </c>
      <c r="D59" s="5">
        <f t="shared" si="8"/>
        <v>31411</v>
      </c>
      <c r="E59" s="52">
        <f t="shared" si="11"/>
        <v>98.719243666922551</v>
      </c>
      <c r="F59" s="52">
        <f t="shared" si="9"/>
        <v>77.788036038330517</v>
      </c>
      <c r="G59" s="72"/>
      <c r="H59" s="377">
        <v>12742</v>
      </c>
      <c r="I59" s="161">
        <v>37</v>
      </c>
      <c r="J59" s="161" t="s">
        <v>37</v>
      </c>
      <c r="K59" s="123">
        <f t="shared" si="7"/>
        <v>37</v>
      </c>
      <c r="L59" s="296">
        <v>15423</v>
      </c>
      <c r="M59" s="79"/>
      <c r="N59" s="48"/>
      <c r="R59" s="48"/>
      <c r="S59" s="26"/>
      <c r="T59" s="26"/>
      <c r="U59" s="26"/>
      <c r="V59" s="26"/>
    </row>
    <row r="60" spans="1:22" ht="13.5" customHeight="1" x14ac:dyDescent="0.15">
      <c r="A60" s="61">
        <v>6</v>
      </c>
      <c r="B60" s="159" t="s">
        <v>28</v>
      </c>
      <c r="C60" s="43">
        <f t="shared" si="10"/>
        <v>22119</v>
      </c>
      <c r="D60" s="5">
        <f t="shared" si="8"/>
        <v>20455</v>
      </c>
      <c r="E60" s="52">
        <f t="shared" si="11"/>
        <v>95.823766408179182</v>
      </c>
      <c r="F60" s="52">
        <f t="shared" si="9"/>
        <v>108.13493033488145</v>
      </c>
      <c r="G60" s="62"/>
      <c r="H60" s="384">
        <v>11341</v>
      </c>
      <c r="I60" s="221">
        <v>29</v>
      </c>
      <c r="J60" s="221" t="s">
        <v>54</v>
      </c>
      <c r="K60" s="81" t="s">
        <v>8</v>
      </c>
      <c r="L60" s="300">
        <v>631903</v>
      </c>
      <c r="R60" s="48"/>
      <c r="S60" s="26"/>
      <c r="T60" s="26"/>
      <c r="U60" s="26"/>
      <c r="V60" s="26"/>
    </row>
    <row r="61" spans="1:22" ht="13.5" customHeight="1" x14ac:dyDescent="0.15">
      <c r="A61" s="61">
        <v>7</v>
      </c>
      <c r="B61" s="159" t="s">
        <v>29</v>
      </c>
      <c r="C61" s="43">
        <f t="shared" si="10"/>
        <v>20084</v>
      </c>
      <c r="D61" s="5">
        <f t="shared" si="8"/>
        <v>13116</v>
      </c>
      <c r="E61" s="52">
        <f t="shared" si="11"/>
        <v>105.43335608168407</v>
      </c>
      <c r="F61" s="52">
        <f t="shared" si="9"/>
        <v>153.12595303446173</v>
      </c>
      <c r="G61" s="62"/>
      <c r="H61" s="88">
        <v>7363</v>
      </c>
      <c r="I61" s="159">
        <v>34</v>
      </c>
      <c r="J61" s="159" t="s">
        <v>1</v>
      </c>
      <c r="K61" s="50"/>
      <c r="L61" s="26"/>
      <c r="N61" s="32"/>
      <c r="R61" s="48"/>
      <c r="S61" s="26"/>
      <c r="T61" s="26"/>
      <c r="U61" s="26"/>
      <c r="V61" s="26"/>
    </row>
    <row r="62" spans="1:22" ht="13.5" customHeight="1" x14ac:dyDescent="0.15">
      <c r="A62" s="61">
        <v>8</v>
      </c>
      <c r="B62" s="159" t="s">
        <v>30</v>
      </c>
      <c r="C62" s="43">
        <f t="shared" si="10"/>
        <v>17703</v>
      </c>
      <c r="D62" s="5">
        <f t="shared" si="8"/>
        <v>14295</v>
      </c>
      <c r="E62" s="52">
        <f t="shared" si="11"/>
        <v>98.137369033760194</v>
      </c>
      <c r="F62" s="52">
        <f t="shared" si="9"/>
        <v>123.84050367261281</v>
      </c>
      <c r="G62" s="73"/>
      <c r="H62" s="290">
        <v>7354</v>
      </c>
      <c r="I62" s="159">
        <v>35</v>
      </c>
      <c r="J62" s="159" t="s">
        <v>36</v>
      </c>
      <c r="K62" s="50"/>
      <c r="R62" s="48"/>
      <c r="S62" s="26"/>
      <c r="T62" s="26"/>
      <c r="U62" s="26"/>
      <c r="V62" s="26"/>
    </row>
    <row r="63" spans="1:22" ht="13.5" customHeight="1" x14ac:dyDescent="0.15">
      <c r="A63" s="61">
        <v>9</v>
      </c>
      <c r="B63" s="161" t="s">
        <v>0</v>
      </c>
      <c r="C63" s="43">
        <f t="shared" si="10"/>
        <v>12950</v>
      </c>
      <c r="D63" s="5">
        <f t="shared" si="8"/>
        <v>13484</v>
      </c>
      <c r="E63" s="52">
        <f t="shared" si="11"/>
        <v>101.08500507376475</v>
      </c>
      <c r="F63" s="52">
        <f t="shared" si="9"/>
        <v>96.039750815781673</v>
      </c>
      <c r="G63" s="72"/>
      <c r="H63" s="88">
        <v>7327</v>
      </c>
      <c r="I63" s="159">
        <v>30</v>
      </c>
      <c r="J63" s="159" t="s">
        <v>98</v>
      </c>
      <c r="K63" s="45"/>
      <c r="L63" s="26"/>
      <c r="R63" s="48"/>
      <c r="S63" s="26"/>
      <c r="T63" s="26"/>
      <c r="U63" s="26"/>
      <c r="V63" s="26"/>
    </row>
    <row r="64" spans="1:22" ht="13.5" customHeight="1" thickBot="1" x14ac:dyDescent="0.2">
      <c r="A64" s="74">
        <v>10</v>
      </c>
      <c r="B64" s="161" t="s">
        <v>37</v>
      </c>
      <c r="C64" s="43">
        <f t="shared" si="10"/>
        <v>12742</v>
      </c>
      <c r="D64" s="5">
        <f t="shared" si="8"/>
        <v>15423</v>
      </c>
      <c r="E64" s="57">
        <f t="shared" si="11"/>
        <v>98.607026776040868</v>
      </c>
      <c r="F64" s="52">
        <f t="shared" si="9"/>
        <v>82.61687090708682</v>
      </c>
      <c r="G64" s="75"/>
      <c r="H64" s="122">
        <v>4991</v>
      </c>
      <c r="I64" s="159">
        <v>1</v>
      </c>
      <c r="J64" s="159" t="s">
        <v>4</v>
      </c>
      <c r="K64" s="45"/>
      <c r="L64" s="26"/>
      <c r="R64" s="48"/>
      <c r="S64" s="26"/>
      <c r="T64" s="26"/>
      <c r="U64" s="26"/>
      <c r="V64" s="26"/>
    </row>
    <row r="65" spans="1:22" ht="13.5" customHeight="1" thickBot="1" x14ac:dyDescent="0.2">
      <c r="A65" s="65"/>
      <c r="B65" s="66" t="s">
        <v>57</v>
      </c>
      <c r="C65" s="67">
        <f>SUM(H90)</f>
        <v>679408</v>
      </c>
      <c r="D65" s="67">
        <f>SUM(L60)</f>
        <v>631903</v>
      </c>
      <c r="E65" s="70">
        <f t="shared" si="11"/>
        <v>105.41236633546617</v>
      </c>
      <c r="F65" s="70">
        <f t="shared" si="9"/>
        <v>107.51776775865916</v>
      </c>
      <c r="G65" s="83">
        <v>79.400000000000006</v>
      </c>
      <c r="H65" s="89">
        <v>4315</v>
      </c>
      <c r="I65" s="159">
        <v>14</v>
      </c>
      <c r="J65" s="159" t="s">
        <v>19</v>
      </c>
      <c r="L65" s="190" t="s">
        <v>104</v>
      </c>
      <c r="M65" s="440" t="s">
        <v>217</v>
      </c>
      <c r="N65" t="s">
        <v>75</v>
      </c>
      <c r="R65" s="48"/>
      <c r="S65" s="26"/>
      <c r="T65" s="26"/>
      <c r="U65" s="26"/>
      <c r="V65" s="26"/>
    </row>
    <row r="66" spans="1:22" ht="13.5" customHeight="1" x14ac:dyDescent="0.15">
      <c r="H66" s="88">
        <v>3683</v>
      </c>
      <c r="I66" s="159">
        <v>15</v>
      </c>
      <c r="J66" s="159" t="s">
        <v>20</v>
      </c>
      <c r="K66" s="116">
        <f>SUM(I50)</f>
        <v>17</v>
      </c>
      <c r="L66" s="159" t="s">
        <v>21</v>
      </c>
      <c r="M66" s="309">
        <v>306858</v>
      </c>
      <c r="N66" s="89">
        <f>SUM(H50)</f>
        <v>347208</v>
      </c>
      <c r="R66" s="48"/>
      <c r="S66" s="26"/>
      <c r="T66" s="26"/>
      <c r="U66" s="26"/>
      <c r="V66" s="26"/>
    </row>
    <row r="67" spans="1:22" ht="13.5" customHeight="1" x14ac:dyDescent="0.15">
      <c r="H67" s="193">
        <v>2808</v>
      </c>
      <c r="I67" s="159">
        <v>21</v>
      </c>
      <c r="J67" s="159" t="s">
        <v>25</v>
      </c>
      <c r="K67" s="116">
        <f t="shared" ref="K67:K75" si="12">SUM(I51)</f>
        <v>36</v>
      </c>
      <c r="L67" s="159" t="s">
        <v>5</v>
      </c>
      <c r="M67" s="307">
        <v>110811</v>
      </c>
      <c r="N67" s="89">
        <f t="shared" ref="N67:N75" si="13">SUM(H51)</f>
        <v>103118</v>
      </c>
      <c r="R67" s="48"/>
      <c r="S67" s="26"/>
      <c r="T67" s="26"/>
      <c r="U67" s="26"/>
      <c r="V67" s="26"/>
    </row>
    <row r="68" spans="1:22" ht="13.5" customHeight="1" x14ac:dyDescent="0.15">
      <c r="C68" s="26"/>
      <c r="H68" s="88">
        <v>1766</v>
      </c>
      <c r="I68" s="159">
        <v>39</v>
      </c>
      <c r="J68" s="159" t="s">
        <v>39</v>
      </c>
      <c r="K68" s="116">
        <f t="shared" si="12"/>
        <v>40</v>
      </c>
      <c r="L68" s="159" t="s">
        <v>2</v>
      </c>
      <c r="M68" s="307">
        <v>32593</v>
      </c>
      <c r="N68" s="89">
        <f t="shared" si="13"/>
        <v>34195</v>
      </c>
      <c r="R68" s="48"/>
      <c r="S68" s="26"/>
      <c r="T68" s="26"/>
      <c r="U68" s="26"/>
      <c r="V68" s="26"/>
    </row>
    <row r="69" spans="1:22" ht="13.5" customHeight="1" x14ac:dyDescent="0.15">
      <c r="H69" s="88">
        <v>1082</v>
      </c>
      <c r="I69" s="159">
        <v>13</v>
      </c>
      <c r="J69" s="159" t="s">
        <v>7</v>
      </c>
      <c r="K69" s="116">
        <f t="shared" si="12"/>
        <v>38</v>
      </c>
      <c r="L69" s="159" t="s">
        <v>38</v>
      </c>
      <c r="M69" s="307">
        <v>29055</v>
      </c>
      <c r="N69" s="89">
        <f t="shared" si="13"/>
        <v>30172</v>
      </c>
      <c r="R69" s="48"/>
      <c r="S69" s="26"/>
      <c r="T69" s="26"/>
      <c r="U69" s="26"/>
      <c r="V69" s="26"/>
    </row>
    <row r="70" spans="1:22" ht="13.5" customHeight="1" x14ac:dyDescent="0.15">
      <c r="H70" s="88">
        <v>633</v>
      </c>
      <c r="I70" s="159">
        <v>9</v>
      </c>
      <c r="J70" s="3" t="s">
        <v>164</v>
      </c>
      <c r="K70" s="116">
        <f t="shared" si="12"/>
        <v>16</v>
      </c>
      <c r="L70" s="159" t="s">
        <v>3</v>
      </c>
      <c r="M70" s="307">
        <v>24751</v>
      </c>
      <c r="N70" s="89">
        <f t="shared" si="13"/>
        <v>24434</v>
      </c>
      <c r="R70" s="48"/>
      <c r="S70" s="26"/>
      <c r="T70" s="26"/>
      <c r="U70" s="26"/>
      <c r="V70" s="26"/>
    </row>
    <row r="71" spans="1:22" ht="13.5" customHeight="1" x14ac:dyDescent="0.15">
      <c r="H71" s="88">
        <v>527</v>
      </c>
      <c r="I71" s="159">
        <v>2</v>
      </c>
      <c r="J71" s="159" t="s">
        <v>6</v>
      </c>
      <c r="K71" s="116">
        <f t="shared" si="12"/>
        <v>24</v>
      </c>
      <c r="L71" s="159" t="s">
        <v>28</v>
      </c>
      <c r="M71" s="307">
        <v>23083</v>
      </c>
      <c r="N71" s="89">
        <f t="shared" si="13"/>
        <v>22119</v>
      </c>
      <c r="R71" s="48"/>
      <c r="S71" s="26"/>
      <c r="T71" s="26"/>
      <c r="U71" s="26"/>
      <c r="V71" s="26"/>
    </row>
    <row r="72" spans="1:22" ht="13.5" customHeight="1" x14ac:dyDescent="0.15">
      <c r="H72" s="88">
        <v>367</v>
      </c>
      <c r="I72" s="159">
        <v>27</v>
      </c>
      <c r="J72" s="159" t="s">
        <v>31</v>
      </c>
      <c r="K72" s="116">
        <f t="shared" si="12"/>
        <v>25</v>
      </c>
      <c r="L72" s="159" t="s">
        <v>29</v>
      </c>
      <c r="M72" s="307">
        <v>19049</v>
      </c>
      <c r="N72" s="89">
        <f t="shared" si="13"/>
        <v>20084</v>
      </c>
      <c r="R72" s="48"/>
      <c r="S72" s="26"/>
      <c r="T72" s="26"/>
      <c r="U72" s="26"/>
      <c r="V72" s="26"/>
    </row>
    <row r="73" spans="1:22" ht="13.5" customHeight="1" x14ac:dyDescent="0.15">
      <c r="H73" s="88">
        <v>321</v>
      </c>
      <c r="I73" s="159">
        <v>22</v>
      </c>
      <c r="J73" s="159" t="s">
        <v>26</v>
      </c>
      <c r="K73" s="116">
        <f t="shared" si="12"/>
        <v>26</v>
      </c>
      <c r="L73" s="159" t="s">
        <v>30</v>
      </c>
      <c r="M73" s="307">
        <v>18039</v>
      </c>
      <c r="N73" s="89">
        <f t="shared" si="13"/>
        <v>17703</v>
      </c>
      <c r="R73" s="48"/>
      <c r="S73" s="26"/>
      <c r="T73" s="26"/>
      <c r="U73" s="26"/>
      <c r="V73" s="26"/>
    </row>
    <row r="74" spans="1:22" ht="13.5" customHeight="1" x14ac:dyDescent="0.15">
      <c r="H74" s="88">
        <v>320</v>
      </c>
      <c r="I74" s="159">
        <v>11</v>
      </c>
      <c r="J74" s="159" t="s">
        <v>17</v>
      </c>
      <c r="K74" s="116">
        <f t="shared" si="12"/>
        <v>33</v>
      </c>
      <c r="L74" s="161" t="s">
        <v>0</v>
      </c>
      <c r="M74" s="308">
        <v>12811</v>
      </c>
      <c r="N74" s="89">
        <f t="shared" si="13"/>
        <v>12950</v>
      </c>
      <c r="R74" s="48"/>
      <c r="S74" s="26"/>
      <c r="T74" s="26"/>
      <c r="U74" s="26"/>
      <c r="V74" s="26"/>
    </row>
    <row r="75" spans="1:22" ht="13.5" customHeight="1" thickBot="1" x14ac:dyDescent="0.2">
      <c r="H75" s="88">
        <v>193</v>
      </c>
      <c r="I75" s="159">
        <v>28</v>
      </c>
      <c r="J75" s="159" t="s">
        <v>32</v>
      </c>
      <c r="K75" s="116">
        <f t="shared" si="12"/>
        <v>37</v>
      </c>
      <c r="L75" s="161" t="s">
        <v>37</v>
      </c>
      <c r="M75" s="308">
        <v>12922</v>
      </c>
      <c r="N75" s="165">
        <f t="shared" si="13"/>
        <v>12742</v>
      </c>
      <c r="R75" s="48"/>
      <c r="S75" s="26"/>
      <c r="T75" s="26"/>
      <c r="U75" s="26"/>
      <c r="V75" s="26"/>
    </row>
    <row r="76" spans="1:22" ht="13.5" customHeight="1" thickTop="1" x14ac:dyDescent="0.15">
      <c r="H76" s="290">
        <v>135</v>
      </c>
      <c r="I76" s="159">
        <v>23</v>
      </c>
      <c r="J76" s="159" t="s">
        <v>27</v>
      </c>
      <c r="K76" s="3"/>
      <c r="L76" s="333" t="s">
        <v>107</v>
      </c>
      <c r="M76" s="338">
        <v>644524</v>
      </c>
      <c r="N76" s="170">
        <f>SUM(H90)</f>
        <v>679408</v>
      </c>
      <c r="R76" s="48"/>
      <c r="S76" s="26"/>
      <c r="T76" s="26"/>
      <c r="U76" s="26"/>
      <c r="V76" s="26"/>
    </row>
    <row r="77" spans="1:22" ht="13.5" customHeight="1" x14ac:dyDescent="0.15">
      <c r="H77" s="88">
        <v>111</v>
      </c>
      <c r="I77" s="159">
        <v>4</v>
      </c>
      <c r="J77" s="159" t="s">
        <v>11</v>
      </c>
      <c r="K77" s="45"/>
      <c r="L77" s="29"/>
      <c r="R77" s="48"/>
      <c r="S77" s="26"/>
      <c r="T77" s="26"/>
      <c r="U77" s="26"/>
      <c r="V77" s="26"/>
    </row>
    <row r="78" spans="1:22" ht="13.5" customHeight="1" x14ac:dyDescent="0.15">
      <c r="H78" s="89">
        <v>40</v>
      </c>
      <c r="I78" s="159">
        <v>18</v>
      </c>
      <c r="J78" s="159" t="s">
        <v>22</v>
      </c>
      <c r="K78" s="45"/>
      <c r="L78" s="29"/>
      <c r="R78" s="48"/>
      <c r="S78" s="26"/>
      <c r="T78" s="26"/>
      <c r="U78" s="26"/>
      <c r="V78" s="26"/>
    </row>
    <row r="79" spans="1:22" ht="13.5" customHeight="1" x14ac:dyDescent="0.15">
      <c r="H79" s="88">
        <v>6</v>
      </c>
      <c r="I79" s="159">
        <v>3</v>
      </c>
      <c r="J79" s="159" t="s">
        <v>10</v>
      </c>
      <c r="K79" s="45"/>
      <c r="L79" s="29"/>
      <c r="R79" s="48"/>
      <c r="S79" s="26"/>
      <c r="T79" s="26"/>
      <c r="U79" s="26"/>
      <c r="V79" s="26"/>
    </row>
    <row r="80" spans="1:22" ht="13.5" customHeight="1" x14ac:dyDescent="0.15">
      <c r="H80" s="122">
        <v>0</v>
      </c>
      <c r="I80" s="159">
        <v>5</v>
      </c>
      <c r="J80" s="159" t="s">
        <v>12</v>
      </c>
      <c r="K80" s="45"/>
      <c r="L80" s="29"/>
      <c r="R80" s="48"/>
      <c r="S80" s="26"/>
      <c r="T80" s="26"/>
      <c r="U80" s="26"/>
      <c r="V80" s="26"/>
    </row>
    <row r="81" spans="8:22" ht="13.5" customHeight="1" x14ac:dyDescent="0.15">
      <c r="H81" s="408">
        <v>0</v>
      </c>
      <c r="I81" s="159">
        <v>6</v>
      </c>
      <c r="J81" s="159" t="s">
        <v>13</v>
      </c>
      <c r="K81" s="45"/>
      <c r="L81" s="42"/>
      <c r="M81" s="26"/>
      <c r="R81" s="48"/>
      <c r="S81" s="26"/>
      <c r="T81" s="26"/>
      <c r="U81" s="26"/>
      <c r="V81" s="26"/>
    </row>
    <row r="82" spans="8:22" ht="13.5" customHeight="1" x14ac:dyDescent="0.15">
      <c r="H82" s="88">
        <v>0</v>
      </c>
      <c r="I82" s="159">
        <v>7</v>
      </c>
      <c r="J82" s="159" t="s">
        <v>14</v>
      </c>
      <c r="K82" s="45"/>
      <c r="L82" s="42"/>
      <c r="M82" s="26"/>
      <c r="R82" s="48"/>
      <c r="S82" s="26"/>
      <c r="T82" s="26"/>
      <c r="U82" s="26"/>
      <c r="V82" s="26"/>
    </row>
    <row r="83" spans="8:22" ht="13.5" customHeight="1" x14ac:dyDescent="0.15">
      <c r="H83" s="88">
        <v>0</v>
      </c>
      <c r="I83" s="159">
        <v>8</v>
      </c>
      <c r="J83" s="159" t="s">
        <v>15</v>
      </c>
      <c r="K83" s="45"/>
      <c r="L83" s="42"/>
      <c r="M83" s="26"/>
      <c r="R83" s="48"/>
      <c r="S83" s="26"/>
      <c r="T83" s="26"/>
      <c r="U83" s="26"/>
      <c r="V83" s="26"/>
    </row>
    <row r="84" spans="8:22" ht="13.5" customHeight="1" x14ac:dyDescent="0.15">
      <c r="H84" s="88">
        <v>0</v>
      </c>
      <c r="I84" s="159">
        <v>10</v>
      </c>
      <c r="J84" s="159" t="s">
        <v>16</v>
      </c>
      <c r="K84" s="45"/>
      <c r="L84" s="42"/>
      <c r="M84" s="26"/>
      <c r="R84" s="48"/>
      <c r="S84" s="26"/>
      <c r="T84" s="26"/>
      <c r="U84" s="26"/>
      <c r="V84" s="26"/>
    </row>
    <row r="85" spans="8:22" ht="13.5" customHeight="1" x14ac:dyDescent="0.15">
      <c r="H85" s="88">
        <v>0</v>
      </c>
      <c r="I85" s="159">
        <v>12</v>
      </c>
      <c r="J85" s="159" t="s">
        <v>18</v>
      </c>
      <c r="K85" s="45"/>
      <c r="R85" s="48"/>
      <c r="S85" s="26"/>
      <c r="T85" s="26"/>
      <c r="U85" s="26"/>
      <c r="V85" s="26"/>
    </row>
    <row r="86" spans="8:22" ht="13.5" customHeight="1" x14ac:dyDescent="0.15">
      <c r="H86" s="290">
        <v>0</v>
      </c>
      <c r="I86" s="159">
        <v>19</v>
      </c>
      <c r="J86" s="159" t="s">
        <v>23</v>
      </c>
      <c r="K86" s="45"/>
      <c r="L86" s="47"/>
      <c r="M86" s="388"/>
      <c r="R86" s="48"/>
      <c r="S86" s="26"/>
      <c r="T86" s="26"/>
      <c r="U86" s="26"/>
      <c r="V86" s="26"/>
    </row>
    <row r="87" spans="8:22" ht="13.5" customHeight="1" x14ac:dyDescent="0.15">
      <c r="H87" s="88">
        <v>0</v>
      </c>
      <c r="I87" s="159">
        <v>20</v>
      </c>
      <c r="J87" s="159" t="s">
        <v>24</v>
      </c>
      <c r="K87" s="45"/>
      <c r="L87" s="26"/>
      <c r="R87" s="48"/>
      <c r="S87" s="30"/>
      <c r="T87" s="30"/>
      <c r="U87" s="30"/>
    </row>
    <row r="88" spans="8:22" ht="13.5" customHeight="1" x14ac:dyDescent="0.15">
      <c r="H88" s="88">
        <v>0</v>
      </c>
      <c r="I88" s="159">
        <v>31</v>
      </c>
      <c r="J88" s="159" t="s">
        <v>34</v>
      </c>
      <c r="K88" s="45"/>
      <c r="L88" s="26"/>
    </row>
    <row r="89" spans="8:22" ht="13.5" customHeight="1" x14ac:dyDescent="0.15">
      <c r="H89" s="88">
        <v>0</v>
      </c>
      <c r="I89" s="159">
        <v>32</v>
      </c>
      <c r="J89" s="159" t="s">
        <v>35</v>
      </c>
      <c r="K89" s="45"/>
      <c r="L89" s="26"/>
    </row>
    <row r="90" spans="8:22" ht="13.5" customHeight="1" x14ac:dyDescent="0.15">
      <c r="H90" s="117">
        <f>SUM(H50:H89)</f>
        <v>679408</v>
      </c>
      <c r="I90" s="3"/>
      <c r="J90" s="6" t="s">
        <v>48</v>
      </c>
      <c r="K90" s="54"/>
    </row>
  </sheetData>
  <sortState ref="H49:J89">
    <sortCondition descending="1" ref="H49:H8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0:Z73"/>
  <sheetViews>
    <sheetView topLeftCell="B1" workbookViewId="0">
      <selection activeCell="F71" sqref="F71"/>
    </sheetView>
  </sheetViews>
  <sheetFormatPr defaultRowHeight="13.5" x14ac:dyDescent="0.15"/>
  <cols>
    <col min="1" max="1" width="9.375" customWidth="1"/>
    <col min="2" max="2" width="6.625" customWidth="1"/>
    <col min="3" max="3" width="6.875" customWidth="1"/>
    <col min="4" max="4" width="6.125" customWidth="1"/>
    <col min="5" max="5" width="6.625" customWidth="1"/>
    <col min="6" max="13" width="6.125" customWidth="1"/>
    <col min="14" max="14" width="8.625" customWidth="1"/>
    <col min="15" max="15" width="8.375" customWidth="1"/>
    <col min="16" max="16" width="5" customWidth="1"/>
    <col min="17" max="17" width="11.25" style="148" customWidth="1"/>
    <col min="18" max="18" width="12.5" customWidth="1"/>
    <col min="19" max="26" width="7.625" customWidth="1"/>
  </cols>
  <sheetData>
    <row r="10" spans="1:15" x14ac:dyDescent="0.15">
      <c r="O10" s="18"/>
    </row>
    <row r="15" spans="1:15" ht="12.75" customHeight="1" x14ac:dyDescent="0.15"/>
    <row r="16" spans="1:15" ht="11.1" customHeight="1" x14ac:dyDescent="0.15">
      <c r="A16" s="12"/>
      <c r="B16" s="147" t="s">
        <v>88</v>
      </c>
      <c r="C16" s="147" t="s">
        <v>89</v>
      </c>
      <c r="D16" s="147" t="s">
        <v>90</v>
      </c>
      <c r="E16" s="147" t="s">
        <v>79</v>
      </c>
      <c r="F16" s="147" t="s">
        <v>80</v>
      </c>
      <c r="G16" s="147" t="s">
        <v>81</v>
      </c>
      <c r="H16" s="147" t="s">
        <v>82</v>
      </c>
      <c r="I16" s="147" t="s">
        <v>83</v>
      </c>
      <c r="J16" s="147" t="s">
        <v>84</v>
      </c>
      <c r="K16" s="147" t="s">
        <v>85</v>
      </c>
      <c r="L16" s="147" t="s">
        <v>86</v>
      </c>
      <c r="M16" s="202" t="s">
        <v>87</v>
      </c>
      <c r="N16" s="204" t="s">
        <v>121</v>
      </c>
      <c r="O16" s="147" t="s">
        <v>123</v>
      </c>
    </row>
    <row r="17" spans="1:25" ht="11.1" customHeight="1" x14ac:dyDescent="0.15">
      <c r="A17" s="6" t="s">
        <v>173</v>
      </c>
      <c r="B17" s="144">
        <v>67.599999999999994</v>
      </c>
      <c r="C17" s="144">
        <v>77.900000000000006</v>
      </c>
      <c r="D17" s="144">
        <v>84.6</v>
      </c>
      <c r="E17" s="144">
        <v>82.2</v>
      </c>
      <c r="F17" s="144">
        <v>73.400000000000006</v>
      </c>
      <c r="G17" s="144">
        <v>80.5</v>
      </c>
      <c r="H17" s="146">
        <v>83.7</v>
      </c>
      <c r="I17" s="144">
        <v>78.400000000000006</v>
      </c>
      <c r="J17" s="144">
        <v>74.3</v>
      </c>
      <c r="K17" s="144">
        <v>69.400000000000006</v>
      </c>
      <c r="L17" s="144">
        <v>69.599999999999994</v>
      </c>
      <c r="M17" s="145">
        <v>68.099999999999994</v>
      </c>
      <c r="N17" s="206">
        <f>SUM(B17:M17)</f>
        <v>909.7</v>
      </c>
      <c r="O17" s="205">
        <v>97.4</v>
      </c>
      <c r="P17" s="141"/>
      <c r="Q17" s="207"/>
      <c r="R17" s="208"/>
      <c r="S17" s="208"/>
      <c r="T17" s="141"/>
      <c r="U17" s="141"/>
      <c r="V17" s="141"/>
      <c r="W17" s="141"/>
      <c r="X17" s="141"/>
      <c r="Y17" s="141"/>
    </row>
    <row r="18" spans="1:25" ht="11.1" customHeight="1" x14ac:dyDescent="0.15">
      <c r="A18" s="6" t="s">
        <v>172</v>
      </c>
      <c r="B18" s="144">
        <v>60.4</v>
      </c>
      <c r="C18" s="144">
        <v>67.900000000000006</v>
      </c>
      <c r="D18" s="144">
        <v>64.7</v>
      </c>
      <c r="E18" s="144">
        <v>74.900000000000006</v>
      </c>
      <c r="F18" s="144">
        <v>58.4</v>
      </c>
      <c r="G18" s="144">
        <v>62.5</v>
      </c>
      <c r="H18" s="146">
        <v>65.5</v>
      </c>
      <c r="I18" s="144">
        <v>60</v>
      </c>
      <c r="J18" s="144">
        <v>66</v>
      </c>
      <c r="K18" s="144">
        <v>71.8</v>
      </c>
      <c r="L18" s="144">
        <v>82.7</v>
      </c>
      <c r="M18" s="145">
        <v>78.5</v>
      </c>
      <c r="N18" s="206">
        <f>SUM(B18:M18)</f>
        <v>813.3</v>
      </c>
      <c r="O18" s="205">
        <f t="shared" ref="O18:O20" si="0">ROUND(N18/N17*100,1)</f>
        <v>89.4</v>
      </c>
      <c r="P18" s="141"/>
      <c r="Q18" s="208"/>
      <c r="R18" s="208"/>
      <c r="S18" s="208"/>
      <c r="T18" s="141"/>
      <c r="U18" s="141"/>
      <c r="V18" s="141"/>
      <c r="W18" s="141"/>
      <c r="X18" s="141"/>
      <c r="Y18" s="141"/>
    </row>
    <row r="19" spans="1:25" ht="11.1" customHeight="1" x14ac:dyDescent="0.15">
      <c r="A19" s="6" t="s">
        <v>175</v>
      </c>
      <c r="B19" s="144">
        <v>73.8</v>
      </c>
      <c r="C19" s="144">
        <v>75.2</v>
      </c>
      <c r="D19" s="144">
        <v>80.7</v>
      </c>
      <c r="E19" s="144">
        <v>84</v>
      </c>
      <c r="F19" s="144">
        <v>76.400000000000006</v>
      </c>
      <c r="G19" s="144">
        <v>85.7</v>
      </c>
      <c r="H19" s="146">
        <v>93.5</v>
      </c>
      <c r="I19" s="144">
        <v>83.6</v>
      </c>
      <c r="J19" s="144">
        <v>90.4</v>
      </c>
      <c r="K19" s="144">
        <v>78.8</v>
      </c>
      <c r="L19" s="144">
        <v>76.900000000000006</v>
      </c>
      <c r="M19" s="145">
        <v>79.7</v>
      </c>
      <c r="N19" s="206">
        <f>SUM(B19:M19)</f>
        <v>978.69999999999993</v>
      </c>
      <c r="O19" s="205">
        <f t="shared" si="0"/>
        <v>120.3</v>
      </c>
      <c r="P19" s="141"/>
      <c r="Q19" s="157"/>
      <c r="R19" s="208"/>
      <c r="S19" s="208"/>
      <c r="T19" s="141"/>
      <c r="U19" s="141"/>
      <c r="V19" s="141"/>
      <c r="W19" s="141"/>
      <c r="X19" s="141"/>
      <c r="Y19" s="141"/>
    </row>
    <row r="20" spans="1:25" ht="11.1" customHeight="1" x14ac:dyDescent="0.15">
      <c r="A20" s="6" t="s">
        <v>185</v>
      </c>
      <c r="B20" s="144">
        <v>73</v>
      </c>
      <c r="C20" s="144">
        <v>75.900000000000006</v>
      </c>
      <c r="D20" s="144">
        <v>71.5</v>
      </c>
      <c r="E20" s="144">
        <v>77.5</v>
      </c>
      <c r="F20" s="144">
        <v>69.5</v>
      </c>
      <c r="G20" s="144">
        <v>72.900000000000006</v>
      </c>
      <c r="H20" s="146">
        <v>77.8</v>
      </c>
      <c r="I20" s="144">
        <v>69.599999999999994</v>
      </c>
      <c r="J20" s="144">
        <v>69.099999999999994</v>
      </c>
      <c r="K20" s="144">
        <v>65.3</v>
      </c>
      <c r="L20" s="144">
        <v>61.2</v>
      </c>
      <c r="M20" s="145">
        <v>67.400000000000006</v>
      </c>
      <c r="N20" s="206">
        <f>SUM(B20:M20)</f>
        <v>850.69999999999993</v>
      </c>
      <c r="O20" s="205">
        <f t="shared" si="0"/>
        <v>86.9</v>
      </c>
      <c r="P20" s="141"/>
      <c r="Q20" s="157"/>
      <c r="R20" s="208"/>
      <c r="S20" s="208"/>
      <c r="T20" s="141"/>
      <c r="U20" s="141"/>
      <c r="V20" s="141"/>
      <c r="W20" s="141"/>
      <c r="X20" s="141"/>
      <c r="Y20" s="141"/>
    </row>
    <row r="21" spans="1:25" ht="11.1" customHeight="1" x14ac:dyDescent="0.15">
      <c r="A21" s="6" t="s">
        <v>193</v>
      </c>
      <c r="B21" s="144">
        <v>54.8</v>
      </c>
      <c r="C21" s="144">
        <v>61.9</v>
      </c>
      <c r="D21" s="144">
        <v>55.5</v>
      </c>
      <c r="E21" s="144">
        <v>67.3</v>
      </c>
      <c r="F21" s="144">
        <v>60.7</v>
      </c>
      <c r="G21" s="144"/>
      <c r="H21" s="146"/>
      <c r="I21" s="144"/>
      <c r="J21" s="144"/>
      <c r="K21" s="144"/>
      <c r="L21" s="144"/>
      <c r="M21" s="145"/>
      <c r="N21" s="206"/>
      <c r="O21" s="205"/>
      <c r="P21" s="141"/>
      <c r="Q21" s="157"/>
      <c r="R21" s="141"/>
      <c r="S21" s="141"/>
      <c r="T21" s="141"/>
      <c r="U21" s="141"/>
      <c r="V21" s="141"/>
      <c r="W21" s="141"/>
      <c r="X21" s="141"/>
      <c r="Y21" s="141"/>
    </row>
    <row r="22" spans="1:25" ht="12.75" customHeight="1" x14ac:dyDescent="0.15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141"/>
      <c r="O22" s="141"/>
      <c r="P22" s="141"/>
      <c r="Q22" s="157"/>
      <c r="R22" s="141"/>
      <c r="S22" s="141"/>
      <c r="T22" s="141"/>
      <c r="U22" s="141"/>
      <c r="V22" s="141"/>
      <c r="W22" s="141"/>
      <c r="X22" s="141"/>
      <c r="Y22" s="141"/>
    </row>
    <row r="23" spans="1:25" ht="9.9499999999999993" customHeight="1" x14ac:dyDescent="0.15">
      <c r="N23" s="141"/>
      <c r="O23" s="141"/>
      <c r="P23" s="141"/>
      <c r="Q23" s="157"/>
      <c r="R23" s="141"/>
      <c r="S23" s="141"/>
      <c r="T23" s="141"/>
      <c r="U23" s="141"/>
      <c r="V23" s="141"/>
      <c r="W23" s="141"/>
      <c r="X23" s="141"/>
      <c r="Y23" s="141"/>
    </row>
    <row r="24" spans="1:25" x14ac:dyDescent="0.1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</row>
    <row r="28" spans="1:25" x14ac:dyDescent="0.15">
      <c r="O28" s="150"/>
    </row>
    <row r="33" spans="1:26" x14ac:dyDescent="0.15">
      <c r="M33" s="42"/>
    </row>
    <row r="38" spans="1:26" ht="9.75" customHeight="1" x14ac:dyDescent="0.15"/>
    <row r="39" spans="1:26" ht="9.75" customHeight="1" x14ac:dyDescent="0.15"/>
    <row r="40" spans="1:26" ht="3" customHeight="1" x14ac:dyDescent="0.15"/>
    <row r="41" spans="1:26" ht="12" customHeight="1" x14ac:dyDescent="0.15">
      <c r="A41" s="6"/>
      <c r="B41" s="147" t="s">
        <v>88</v>
      </c>
      <c r="C41" s="147" t="s">
        <v>89</v>
      </c>
      <c r="D41" s="147" t="s">
        <v>90</v>
      </c>
      <c r="E41" s="147" t="s">
        <v>79</v>
      </c>
      <c r="F41" s="147" t="s">
        <v>80</v>
      </c>
      <c r="G41" s="147" t="s">
        <v>81</v>
      </c>
      <c r="H41" s="147" t="s">
        <v>82</v>
      </c>
      <c r="I41" s="147" t="s">
        <v>83</v>
      </c>
      <c r="J41" s="147" t="s">
        <v>84</v>
      </c>
      <c r="K41" s="147" t="s">
        <v>85</v>
      </c>
      <c r="L41" s="147" t="s">
        <v>86</v>
      </c>
      <c r="M41" s="202" t="s">
        <v>87</v>
      </c>
      <c r="N41" s="204" t="s">
        <v>122</v>
      </c>
      <c r="O41" s="147" t="s">
        <v>123</v>
      </c>
    </row>
    <row r="42" spans="1:26" ht="11.1" customHeight="1" x14ac:dyDescent="0.15">
      <c r="A42" s="6" t="s">
        <v>173</v>
      </c>
      <c r="B42" s="151">
        <v>80.8</v>
      </c>
      <c r="C42" s="151">
        <v>86.3</v>
      </c>
      <c r="D42" s="151">
        <v>91.5</v>
      </c>
      <c r="E42" s="151">
        <v>87</v>
      </c>
      <c r="F42" s="151">
        <v>86.6</v>
      </c>
      <c r="G42" s="151">
        <v>91.7</v>
      </c>
      <c r="H42" s="151">
        <v>91.2</v>
      </c>
      <c r="I42" s="151">
        <v>93.3</v>
      </c>
      <c r="J42" s="151">
        <v>88.1</v>
      </c>
      <c r="K42" s="151">
        <v>94.4</v>
      </c>
      <c r="L42" s="151">
        <v>79.5</v>
      </c>
      <c r="M42" s="203">
        <v>80.2</v>
      </c>
      <c r="N42" s="210">
        <f>SUM(B42:M42)/12</f>
        <v>87.550000000000011</v>
      </c>
      <c r="O42" s="205">
        <v>101.6</v>
      </c>
      <c r="P42" s="141"/>
      <c r="Q42" s="282"/>
      <c r="R42" s="282"/>
      <c r="S42" s="141"/>
      <c r="T42" s="141"/>
      <c r="U42" s="141"/>
      <c r="V42" s="141"/>
      <c r="W42" s="141"/>
      <c r="X42" s="141"/>
      <c r="Y42" s="141"/>
      <c r="Z42" s="141"/>
    </row>
    <row r="43" spans="1:26" ht="11.1" customHeight="1" x14ac:dyDescent="0.15">
      <c r="A43" s="6" t="s">
        <v>172</v>
      </c>
      <c r="B43" s="151">
        <v>83.7</v>
      </c>
      <c r="C43" s="151">
        <v>85.3</v>
      </c>
      <c r="D43" s="151">
        <v>80</v>
      </c>
      <c r="E43" s="151">
        <v>85.9</v>
      </c>
      <c r="F43" s="151">
        <v>87.6</v>
      </c>
      <c r="G43" s="151">
        <v>86.2</v>
      </c>
      <c r="H43" s="151">
        <v>83.1</v>
      </c>
      <c r="I43" s="151">
        <v>74.900000000000006</v>
      </c>
      <c r="J43" s="151">
        <v>72.900000000000006</v>
      </c>
      <c r="K43" s="151">
        <v>81.5</v>
      </c>
      <c r="L43" s="151">
        <v>93.4</v>
      </c>
      <c r="M43" s="203">
        <v>92.9</v>
      </c>
      <c r="N43" s="210">
        <f>SUM(B43:M43)/12</f>
        <v>83.949999999999989</v>
      </c>
      <c r="O43" s="205">
        <f t="shared" ref="O43:O45" si="1">ROUND(N43/N42*100,1)</f>
        <v>95.9</v>
      </c>
      <c r="P43" s="141"/>
      <c r="Q43" s="282"/>
      <c r="R43" s="282"/>
      <c r="S43" s="141"/>
      <c r="T43" s="141"/>
      <c r="U43" s="141"/>
      <c r="V43" s="141"/>
      <c r="W43" s="141"/>
      <c r="X43" s="141"/>
      <c r="Y43" s="141"/>
      <c r="Z43" s="141"/>
    </row>
    <row r="44" spans="1:26" ht="11.1" customHeight="1" x14ac:dyDescent="0.15">
      <c r="A44" s="6" t="s">
        <v>175</v>
      </c>
      <c r="B44" s="151">
        <v>96.4</v>
      </c>
      <c r="C44" s="151">
        <v>97.8</v>
      </c>
      <c r="D44" s="151">
        <v>95.2</v>
      </c>
      <c r="E44" s="151">
        <v>99.2</v>
      </c>
      <c r="F44" s="151">
        <v>97.6</v>
      </c>
      <c r="G44" s="151">
        <v>99</v>
      </c>
      <c r="H44" s="151">
        <v>101.3</v>
      </c>
      <c r="I44" s="151">
        <v>107</v>
      </c>
      <c r="J44" s="151">
        <v>105.1</v>
      </c>
      <c r="K44" s="151">
        <v>105.3</v>
      </c>
      <c r="L44" s="151">
        <v>100.4</v>
      </c>
      <c r="M44" s="203">
        <v>100.3</v>
      </c>
      <c r="N44" s="210">
        <f>SUM(B44:M44)/12</f>
        <v>100.38333333333333</v>
      </c>
      <c r="O44" s="205">
        <f t="shared" si="1"/>
        <v>119.6</v>
      </c>
      <c r="P44" s="141"/>
      <c r="Q44" s="282"/>
      <c r="R44" s="282"/>
      <c r="S44" s="141"/>
      <c r="T44" s="141"/>
      <c r="U44" s="141"/>
      <c r="V44" s="141"/>
      <c r="W44" s="141"/>
      <c r="X44" s="141"/>
      <c r="Y44" s="141"/>
      <c r="Z44" s="141"/>
    </row>
    <row r="45" spans="1:26" ht="11.1" customHeight="1" x14ac:dyDescent="0.15">
      <c r="A45" s="6" t="s">
        <v>185</v>
      </c>
      <c r="B45" s="151">
        <v>105.8</v>
      </c>
      <c r="C45" s="151">
        <v>103.9</v>
      </c>
      <c r="D45" s="151">
        <v>96.7</v>
      </c>
      <c r="E45" s="151">
        <v>93.3</v>
      </c>
      <c r="F45" s="151">
        <v>100.2</v>
      </c>
      <c r="G45" s="151">
        <v>97.8</v>
      </c>
      <c r="H45" s="151">
        <v>101.8</v>
      </c>
      <c r="I45" s="151">
        <v>102.7</v>
      </c>
      <c r="J45" s="151">
        <v>99.6</v>
      </c>
      <c r="K45" s="151">
        <v>98.3</v>
      </c>
      <c r="L45" s="151">
        <v>92.6</v>
      </c>
      <c r="M45" s="203">
        <v>89</v>
      </c>
      <c r="N45" s="210">
        <f>SUM(B45:M45)/12</f>
        <v>98.47499999999998</v>
      </c>
      <c r="O45" s="205">
        <f t="shared" si="1"/>
        <v>98.1</v>
      </c>
      <c r="P45" s="141"/>
      <c r="Q45" s="282"/>
      <c r="R45" s="282"/>
      <c r="S45" s="141"/>
      <c r="T45" s="141"/>
      <c r="U45" s="141"/>
      <c r="V45" s="141"/>
      <c r="W45" s="141"/>
      <c r="X45" s="141"/>
      <c r="Y45" s="141"/>
      <c r="Z45" s="141"/>
    </row>
    <row r="46" spans="1:26" ht="11.1" customHeight="1" x14ac:dyDescent="0.15">
      <c r="A46" s="6" t="s">
        <v>193</v>
      </c>
      <c r="B46" s="151">
        <v>92.4</v>
      </c>
      <c r="C46" s="151">
        <v>95.3</v>
      </c>
      <c r="D46" s="151">
        <v>92.5</v>
      </c>
      <c r="E46" s="151">
        <v>93.4</v>
      </c>
      <c r="F46" s="151">
        <v>95.2</v>
      </c>
      <c r="G46" s="151"/>
      <c r="H46" s="151"/>
      <c r="I46" s="151"/>
      <c r="J46" s="151"/>
      <c r="K46" s="151"/>
      <c r="L46" s="151"/>
      <c r="M46" s="203"/>
      <c r="N46" s="210"/>
      <c r="O46" s="205"/>
      <c r="P46" s="141"/>
      <c r="Q46" s="282"/>
      <c r="R46" s="282"/>
      <c r="S46" s="141"/>
      <c r="T46" s="141"/>
      <c r="U46" s="141"/>
      <c r="V46" s="141"/>
      <c r="W46" s="141"/>
      <c r="X46" s="141"/>
      <c r="Y46" s="141"/>
      <c r="Z46" s="141"/>
    </row>
    <row r="47" spans="1:26" ht="11.1" customHeight="1" x14ac:dyDescent="0.15">
      <c r="N47" s="18"/>
      <c r="O47" s="141"/>
      <c r="P47" s="141"/>
      <c r="Q47" s="157"/>
      <c r="R47" s="141"/>
      <c r="S47" s="141"/>
      <c r="T47" s="141"/>
      <c r="U47" s="141"/>
      <c r="V47" s="141"/>
      <c r="W47" s="141"/>
      <c r="X47" s="141"/>
      <c r="Y47" s="141"/>
      <c r="Z47" s="141"/>
    </row>
    <row r="48" spans="1:26" ht="11.1" customHeight="1" x14ac:dyDescent="0.15">
      <c r="N48" s="18"/>
      <c r="O48" s="141"/>
      <c r="P48" s="141"/>
      <c r="Q48" s="157"/>
      <c r="R48" s="141"/>
      <c r="S48" s="141"/>
      <c r="T48" s="141"/>
      <c r="U48" s="141"/>
      <c r="V48" s="141"/>
      <c r="W48" s="141"/>
      <c r="X48" s="141"/>
      <c r="Y48" s="141"/>
      <c r="Z48" s="141"/>
    </row>
    <row r="64" ht="9.75" customHeight="1" x14ac:dyDescent="0.15"/>
    <row r="65" spans="1:26" ht="9.9499999999999993" customHeight="1" x14ac:dyDescent="0.15">
      <c r="A65" s="6"/>
      <c r="B65" s="147" t="s">
        <v>88</v>
      </c>
      <c r="C65" s="147" t="s">
        <v>89</v>
      </c>
      <c r="D65" s="147" t="s">
        <v>90</v>
      </c>
      <c r="E65" s="147" t="s">
        <v>79</v>
      </c>
      <c r="F65" s="147" t="s">
        <v>80</v>
      </c>
      <c r="G65" s="147" t="s">
        <v>81</v>
      </c>
      <c r="H65" s="147" t="s">
        <v>82</v>
      </c>
      <c r="I65" s="147" t="s">
        <v>83</v>
      </c>
      <c r="J65" s="147" t="s">
        <v>84</v>
      </c>
      <c r="K65" s="147" t="s">
        <v>85</v>
      </c>
      <c r="L65" s="147" t="s">
        <v>86</v>
      </c>
      <c r="M65" s="202" t="s">
        <v>87</v>
      </c>
      <c r="N65" s="204" t="s">
        <v>122</v>
      </c>
      <c r="O65" s="284" t="s">
        <v>123</v>
      </c>
    </row>
    <row r="66" spans="1:26" ht="11.1" customHeight="1" x14ac:dyDescent="0.15">
      <c r="A66" s="6" t="s">
        <v>173</v>
      </c>
      <c r="B66" s="144">
        <v>83.3</v>
      </c>
      <c r="C66" s="144">
        <v>89.9</v>
      </c>
      <c r="D66" s="144">
        <v>92.2</v>
      </c>
      <c r="E66" s="144">
        <v>94.6</v>
      </c>
      <c r="F66" s="144">
        <v>84.8</v>
      </c>
      <c r="G66" s="144">
        <v>87.4</v>
      </c>
      <c r="H66" s="144">
        <v>91.8</v>
      </c>
      <c r="I66" s="144">
        <v>83.9</v>
      </c>
      <c r="J66" s="144">
        <v>84.7</v>
      </c>
      <c r="K66" s="144">
        <v>72.599999999999994</v>
      </c>
      <c r="L66" s="144">
        <v>88.6</v>
      </c>
      <c r="M66" s="145">
        <v>84.9</v>
      </c>
      <c r="N66" s="209">
        <f>SUM(B66:M66)/12</f>
        <v>86.558333333333337</v>
      </c>
      <c r="O66" s="205">
        <v>95.9</v>
      </c>
      <c r="P66" s="18"/>
      <c r="Q66" s="212"/>
      <c r="R66" s="212"/>
      <c r="S66" s="18"/>
      <c r="T66" s="18"/>
      <c r="U66" s="18"/>
      <c r="V66" s="18"/>
      <c r="W66" s="18"/>
      <c r="X66" s="18"/>
      <c r="Y66" s="18"/>
      <c r="Z66" s="18"/>
    </row>
    <row r="67" spans="1:26" ht="11.1" customHeight="1" x14ac:dyDescent="0.15">
      <c r="A67" s="6" t="s">
        <v>172</v>
      </c>
      <c r="B67" s="144">
        <v>71.5</v>
      </c>
      <c r="C67" s="144">
        <v>79.400000000000006</v>
      </c>
      <c r="D67" s="144">
        <v>81.5</v>
      </c>
      <c r="E67" s="144">
        <v>86.7</v>
      </c>
      <c r="F67" s="144">
        <v>66.3</v>
      </c>
      <c r="G67" s="144">
        <v>72.8</v>
      </c>
      <c r="H67" s="144">
        <v>79.2</v>
      </c>
      <c r="I67" s="144">
        <v>81.2</v>
      </c>
      <c r="J67" s="144">
        <v>90.7</v>
      </c>
      <c r="K67" s="144">
        <v>87.4</v>
      </c>
      <c r="L67" s="144">
        <v>87.8</v>
      </c>
      <c r="M67" s="145">
        <v>84.6</v>
      </c>
      <c r="N67" s="209">
        <f>SUM(B67:M67)/12</f>
        <v>80.75833333333334</v>
      </c>
      <c r="O67" s="205">
        <f t="shared" ref="O67:O69" si="2">ROUND(N67/N66*100,1)</f>
        <v>93.3</v>
      </c>
      <c r="P67" s="18"/>
      <c r="Q67" s="349"/>
      <c r="R67" s="349"/>
      <c r="S67" s="18"/>
      <c r="T67" s="18"/>
      <c r="U67" s="18"/>
      <c r="V67" s="18"/>
      <c r="W67" s="18"/>
      <c r="X67" s="18"/>
      <c r="Y67" s="18"/>
      <c r="Z67" s="18"/>
    </row>
    <row r="68" spans="1:26" ht="11.1" customHeight="1" x14ac:dyDescent="0.15">
      <c r="A68" s="6" t="s">
        <v>175</v>
      </c>
      <c r="B68" s="144">
        <v>76.2</v>
      </c>
      <c r="C68" s="144">
        <v>76.7</v>
      </c>
      <c r="D68" s="144">
        <v>85</v>
      </c>
      <c r="E68" s="144">
        <v>84.4</v>
      </c>
      <c r="F68" s="144">
        <v>78.400000000000006</v>
      </c>
      <c r="G68" s="144">
        <v>86.5</v>
      </c>
      <c r="H68" s="144">
        <v>92.3</v>
      </c>
      <c r="I68" s="144">
        <v>77.5</v>
      </c>
      <c r="J68" s="144">
        <v>86.1</v>
      </c>
      <c r="K68" s="144">
        <v>74.8</v>
      </c>
      <c r="L68" s="144">
        <v>77.099999999999994</v>
      </c>
      <c r="M68" s="145">
        <v>79.400000000000006</v>
      </c>
      <c r="N68" s="209">
        <f>SUM(B68:M68)/12</f>
        <v>81.2</v>
      </c>
      <c r="O68" s="205">
        <f t="shared" si="2"/>
        <v>100.5</v>
      </c>
      <c r="P68" s="18"/>
      <c r="Q68" s="349"/>
      <c r="R68" s="349"/>
      <c r="S68" s="18"/>
      <c r="T68" s="18"/>
      <c r="U68" s="18"/>
      <c r="V68" s="18"/>
      <c r="W68" s="18"/>
      <c r="X68" s="18"/>
      <c r="Y68" s="18"/>
      <c r="Z68" s="18"/>
    </row>
    <row r="69" spans="1:26" ht="11.1" customHeight="1" x14ac:dyDescent="0.15">
      <c r="A69" s="6" t="s">
        <v>185</v>
      </c>
      <c r="B69" s="144">
        <v>68.099999999999994</v>
      </c>
      <c r="C69" s="144">
        <v>73.3</v>
      </c>
      <c r="D69" s="144">
        <v>74.900000000000006</v>
      </c>
      <c r="E69" s="144">
        <v>83.4</v>
      </c>
      <c r="F69" s="144">
        <v>68.3</v>
      </c>
      <c r="G69" s="144">
        <v>74.900000000000006</v>
      </c>
      <c r="H69" s="144">
        <v>76</v>
      </c>
      <c r="I69" s="144">
        <v>67.599999999999994</v>
      </c>
      <c r="J69" s="144">
        <v>69.8</v>
      </c>
      <c r="K69" s="144">
        <v>66.599999999999994</v>
      </c>
      <c r="L69" s="144">
        <v>67.099999999999994</v>
      </c>
      <c r="M69" s="145">
        <v>76.3</v>
      </c>
      <c r="N69" s="209">
        <f>SUM(B69:M69)/12</f>
        <v>72.191666666666663</v>
      </c>
      <c r="O69" s="205">
        <f t="shared" si="2"/>
        <v>88.9</v>
      </c>
      <c r="P69" s="18"/>
      <c r="Q69" s="349"/>
      <c r="R69" s="349"/>
      <c r="S69" s="18"/>
      <c r="T69" s="18"/>
      <c r="U69" s="18"/>
      <c r="V69" s="18"/>
      <c r="W69" s="18"/>
      <c r="X69" s="18"/>
      <c r="Y69" s="18"/>
      <c r="Z69" s="18"/>
    </row>
    <row r="70" spans="1:26" ht="11.1" customHeight="1" x14ac:dyDescent="0.15">
      <c r="A70" s="6" t="s">
        <v>193</v>
      </c>
      <c r="B70" s="144">
        <v>58.5</v>
      </c>
      <c r="C70" s="144">
        <v>64.400000000000006</v>
      </c>
      <c r="D70" s="144">
        <v>60.6</v>
      </c>
      <c r="E70" s="144">
        <v>71.900000000000006</v>
      </c>
      <c r="F70" s="144">
        <v>63.4</v>
      </c>
      <c r="G70" s="144"/>
      <c r="H70" s="144"/>
      <c r="I70" s="144"/>
      <c r="J70" s="144"/>
      <c r="K70" s="144"/>
      <c r="L70" s="144"/>
      <c r="M70" s="145"/>
      <c r="N70" s="209"/>
      <c r="O70" s="205"/>
      <c r="P70" s="18"/>
      <c r="Q70" s="156"/>
      <c r="R70" s="42"/>
      <c r="S70" s="18"/>
      <c r="T70" s="18"/>
      <c r="U70" s="18"/>
      <c r="V70" s="18"/>
      <c r="W70" s="18"/>
      <c r="X70" s="18"/>
      <c r="Y70" s="18"/>
      <c r="Z70" s="18"/>
    </row>
    <row r="71" spans="1:26" ht="11.1" customHeight="1" x14ac:dyDescent="0.15"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8"/>
      <c r="O71" s="18"/>
      <c r="P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9" customHeight="1" x14ac:dyDescent="0.15">
      <c r="B72" s="148"/>
      <c r="C72" s="148"/>
      <c r="D72" s="148"/>
      <c r="E72" s="148"/>
      <c r="F72" s="148"/>
      <c r="G72" s="152"/>
      <c r="H72" s="148"/>
      <c r="I72" s="148"/>
      <c r="J72" s="148"/>
      <c r="K72" s="148"/>
      <c r="L72" s="148"/>
      <c r="M72" s="148"/>
      <c r="N72" s="18"/>
      <c r="O72" s="18"/>
      <c r="P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x14ac:dyDescent="0.15"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Z78"/>
  <sheetViews>
    <sheetView workbookViewId="0">
      <selection activeCell="F76" sqref="F76"/>
    </sheetView>
  </sheetViews>
  <sheetFormatPr defaultRowHeight="13.5" x14ac:dyDescent="0.15"/>
  <cols>
    <col min="1" max="1" width="7.625" customWidth="1"/>
    <col min="2" max="7" width="6.125" customWidth="1"/>
    <col min="8" max="8" width="6.25" customWidth="1"/>
    <col min="9" max="13" width="6.125" customWidth="1"/>
    <col min="14" max="16" width="7.625" customWidth="1"/>
    <col min="17" max="17" width="8.375" customWidth="1"/>
    <col min="18" max="18" width="10.125" customWidth="1"/>
    <col min="19" max="23" width="7.625" customWidth="1"/>
    <col min="24" max="24" width="7.625" style="48" customWidth="1"/>
    <col min="25" max="26" width="7.625" customWidth="1"/>
  </cols>
  <sheetData>
    <row r="1" spans="1:26" x14ac:dyDescent="0.15">
      <c r="A1" s="18"/>
      <c r="B1" s="141"/>
      <c r="C1" s="141"/>
      <c r="D1" s="141"/>
      <c r="E1" s="141"/>
      <c r="F1" s="141"/>
      <c r="G1" s="141"/>
      <c r="H1" s="141"/>
      <c r="I1" s="141"/>
      <c r="L1" s="48"/>
      <c r="M1" s="47"/>
      <c r="N1" s="48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x14ac:dyDescent="0.15">
      <c r="A2" s="18"/>
      <c r="B2" s="141"/>
      <c r="C2" s="141"/>
      <c r="D2" s="141"/>
      <c r="E2" s="141"/>
      <c r="F2" s="141"/>
      <c r="G2" s="141"/>
      <c r="H2" s="141"/>
      <c r="I2" s="141"/>
      <c r="L2" s="48"/>
      <c r="M2" s="153"/>
      <c r="N2" s="48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</row>
    <row r="3" spans="1:26" x14ac:dyDescent="0.15">
      <c r="A3" s="18"/>
      <c r="B3" s="141"/>
      <c r="C3" s="141"/>
      <c r="D3" s="141"/>
      <c r="E3" s="141"/>
      <c r="F3" s="141"/>
      <c r="G3" s="141"/>
      <c r="H3" s="141"/>
      <c r="I3" s="141"/>
      <c r="L3" s="48"/>
      <c r="M3" s="153"/>
      <c r="N3" s="48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</row>
    <row r="4" spans="1:26" x14ac:dyDescent="0.15">
      <c r="A4" s="18"/>
      <c r="B4" s="141"/>
      <c r="C4" s="141"/>
      <c r="D4" s="141"/>
      <c r="E4" s="141"/>
      <c r="F4" s="141"/>
      <c r="G4" s="141"/>
      <c r="H4" s="141"/>
      <c r="I4" s="141"/>
      <c r="L4" s="48"/>
      <c r="M4" s="153"/>
      <c r="N4" s="48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</row>
    <row r="5" spans="1:26" x14ac:dyDescent="0.15">
      <c r="A5" s="18"/>
      <c r="B5" s="141"/>
      <c r="C5" s="141"/>
      <c r="D5" s="141"/>
      <c r="E5" s="141"/>
      <c r="F5" s="141"/>
      <c r="G5" s="141"/>
      <c r="H5" s="141"/>
      <c r="I5" s="141"/>
      <c r="L5" s="48"/>
      <c r="M5" s="153"/>
      <c r="N5" s="48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</row>
    <row r="6" spans="1:26" x14ac:dyDescent="0.15">
      <c r="L6" s="48"/>
      <c r="M6" s="153"/>
      <c r="N6" s="48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</row>
    <row r="7" spans="1:26" x14ac:dyDescent="0.15"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18" spans="1:18" ht="11.1" customHeight="1" x14ac:dyDescent="0.15">
      <c r="A18" s="6"/>
      <c r="B18" s="7" t="s">
        <v>76</v>
      </c>
      <c r="C18" s="7" t="s">
        <v>77</v>
      </c>
      <c r="D18" s="7" t="s">
        <v>78</v>
      </c>
      <c r="E18" s="7" t="s">
        <v>79</v>
      </c>
      <c r="F18" s="7" t="s">
        <v>80</v>
      </c>
      <c r="G18" s="7" t="s">
        <v>81</v>
      </c>
      <c r="H18" s="7" t="s">
        <v>82</v>
      </c>
      <c r="I18" s="7" t="s">
        <v>83</v>
      </c>
      <c r="J18" s="7" t="s">
        <v>84</v>
      </c>
      <c r="K18" s="7" t="s">
        <v>85</v>
      </c>
      <c r="L18" s="7" t="s">
        <v>86</v>
      </c>
      <c r="M18" s="7" t="s">
        <v>87</v>
      </c>
      <c r="N18" s="204" t="s">
        <v>121</v>
      </c>
      <c r="O18" s="204" t="s">
        <v>123</v>
      </c>
    </row>
    <row r="19" spans="1:18" ht="11.1" customHeight="1" x14ac:dyDescent="0.15">
      <c r="A19" s="6" t="s">
        <v>173</v>
      </c>
      <c r="B19" s="151">
        <v>14.9</v>
      </c>
      <c r="C19" s="151">
        <v>13.1</v>
      </c>
      <c r="D19" s="151">
        <v>14.8</v>
      </c>
      <c r="E19" s="151">
        <v>13.9</v>
      </c>
      <c r="F19" s="151">
        <v>14.1</v>
      </c>
      <c r="G19" s="151">
        <v>13.1</v>
      </c>
      <c r="H19" s="151">
        <v>15.5</v>
      </c>
      <c r="I19" s="151">
        <v>12.9</v>
      </c>
      <c r="J19" s="151">
        <v>12.4</v>
      </c>
      <c r="K19" s="151">
        <v>15.2</v>
      </c>
      <c r="L19" s="151">
        <v>13.1</v>
      </c>
      <c r="M19" s="151">
        <v>14.2</v>
      </c>
      <c r="N19" s="210">
        <f>SUM(B19:M19)</f>
        <v>167.2</v>
      </c>
      <c r="O19" s="210">
        <v>97</v>
      </c>
      <c r="Q19" s="212"/>
      <c r="R19" s="212"/>
    </row>
    <row r="20" spans="1:18" ht="11.1" customHeight="1" x14ac:dyDescent="0.15">
      <c r="A20" s="6" t="s">
        <v>172</v>
      </c>
      <c r="B20" s="151">
        <v>11.4</v>
      </c>
      <c r="C20" s="151">
        <v>13.5</v>
      </c>
      <c r="D20" s="151">
        <v>13.7</v>
      </c>
      <c r="E20" s="151">
        <v>13.4</v>
      </c>
      <c r="F20" s="151">
        <v>13.1</v>
      </c>
      <c r="G20" s="151">
        <v>12.4</v>
      </c>
      <c r="H20" s="151">
        <v>11.1</v>
      </c>
      <c r="I20" s="151">
        <v>12</v>
      </c>
      <c r="J20" s="151">
        <v>12.5</v>
      </c>
      <c r="K20" s="151">
        <v>11.2</v>
      </c>
      <c r="L20" s="151">
        <v>11.7</v>
      </c>
      <c r="M20" s="151">
        <v>13.4</v>
      </c>
      <c r="N20" s="210">
        <f>SUM(B20:M20)</f>
        <v>149.4</v>
      </c>
      <c r="O20" s="210">
        <f t="shared" ref="O20:O22" si="0">ROUND(N20/N19*100,1)</f>
        <v>89.4</v>
      </c>
      <c r="Q20" s="212"/>
      <c r="R20" s="212"/>
    </row>
    <row r="21" spans="1:18" ht="11.1" customHeight="1" x14ac:dyDescent="0.15">
      <c r="A21" s="6" t="s">
        <v>175</v>
      </c>
      <c r="B21" s="151">
        <v>9.4</v>
      </c>
      <c r="C21" s="151">
        <v>10.3</v>
      </c>
      <c r="D21" s="151">
        <v>13.4</v>
      </c>
      <c r="E21" s="151">
        <v>13.5</v>
      </c>
      <c r="F21" s="151">
        <v>11.3</v>
      </c>
      <c r="G21" s="151">
        <v>12.2</v>
      </c>
      <c r="H21" s="151">
        <v>10.9</v>
      </c>
      <c r="I21" s="151">
        <v>11.2</v>
      </c>
      <c r="J21" s="151">
        <v>12.1</v>
      </c>
      <c r="K21" s="151">
        <v>10.7</v>
      </c>
      <c r="L21" s="151">
        <v>11.3</v>
      </c>
      <c r="M21" s="151">
        <v>11.8</v>
      </c>
      <c r="N21" s="210">
        <f>SUM(B21:M21)</f>
        <v>138.10000000000002</v>
      </c>
      <c r="O21" s="210">
        <f t="shared" si="0"/>
        <v>92.4</v>
      </c>
      <c r="Q21" s="212"/>
      <c r="R21" s="212"/>
    </row>
    <row r="22" spans="1:18" ht="11.1" customHeight="1" x14ac:dyDescent="0.15">
      <c r="A22" s="6" t="s">
        <v>185</v>
      </c>
      <c r="B22" s="151">
        <v>11.1</v>
      </c>
      <c r="C22" s="151">
        <v>11.5</v>
      </c>
      <c r="D22" s="151">
        <v>12.1</v>
      </c>
      <c r="E22" s="151">
        <v>12.3</v>
      </c>
      <c r="F22" s="151">
        <v>10.6</v>
      </c>
      <c r="G22" s="151">
        <v>11.7</v>
      </c>
      <c r="H22" s="151">
        <v>10.9</v>
      </c>
      <c r="I22" s="151">
        <v>12.4</v>
      </c>
      <c r="J22" s="151">
        <v>11.6</v>
      </c>
      <c r="K22" s="151">
        <v>11.3</v>
      </c>
      <c r="L22" s="151">
        <v>12.4</v>
      </c>
      <c r="M22" s="151">
        <v>11.7</v>
      </c>
      <c r="N22" s="210">
        <f>SUM(B22:M22)</f>
        <v>139.6</v>
      </c>
      <c r="O22" s="210">
        <f t="shared" si="0"/>
        <v>101.1</v>
      </c>
      <c r="Q22" s="212"/>
      <c r="R22" s="212"/>
    </row>
    <row r="23" spans="1:18" ht="11.1" customHeight="1" x14ac:dyDescent="0.15">
      <c r="A23" s="6" t="s">
        <v>193</v>
      </c>
      <c r="B23" s="151">
        <v>11.5</v>
      </c>
      <c r="C23" s="151">
        <v>11.2</v>
      </c>
      <c r="D23" s="151">
        <v>11.8</v>
      </c>
      <c r="E23" s="151">
        <v>12.5</v>
      </c>
      <c r="F23" s="151">
        <v>9.6999999999999993</v>
      </c>
      <c r="G23" s="151"/>
      <c r="H23" s="151"/>
      <c r="I23" s="151"/>
      <c r="J23" s="151"/>
      <c r="K23" s="151"/>
      <c r="L23" s="151"/>
      <c r="M23" s="151"/>
      <c r="N23" s="210"/>
      <c r="O23" s="210"/>
    </row>
    <row r="24" spans="1:18" ht="9.75" customHeight="1" x14ac:dyDescent="0.15">
      <c r="J24" s="335"/>
    </row>
    <row r="35" spans="1:26" ht="9" customHeight="1" x14ac:dyDescent="0.15"/>
    <row r="36" spans="1:26" ht="9" customHeight="1" x14ac:dyDescent="0.15"/>
    <row r="37" spans="1:26" ht="9" customHeight="1" x14ac:dyDescent="0.15"/>
    <row r="38" spans="1:26" ht="9" customHeight="1" x14ac:dyDescent="0.15"/>
    <row r="39" spans="1:26" ht="9" customHeight="1" x14ac:dyDescent="0.15"/>
    <row r="40" spans="1:26" ht="9" customHeight="1" x14ac:dyDescent="0.15"/>
    <row r="41" spans="1:26" ht="20.25" customHeight="1" x14ac:dyDescent="0.15"/>
    <row r="42" spans="1:26" ht="11.1" customHeight="1" x14ac:dyDescent="0.15">
      <c r="A42" s="6"/>
      <c r="B42" s="7" t="s">
        <v>76</v>
      </c>
      <c r="C42" s="7" t="s">
        <v>77</v>
      </c>
      <c r="D42" s="7" t="s">
        <v>78</v>
      </c>
      <c r="E42" s="7" t="s">
        <v>79</v>
      </c>
      <c r="F42" s="7" t="s">
        <v>80</v>
      </c>
      <c r="G42" s="7" t="s">
        <v>81</v>
      </c>
      <c r="H42" s="7" t="s">
        <v>82</v>
      </c>
      <c r="I42" s="7" t="s">
        <v>83</v>
      </c>
      <c r="J42" s="7" t="s">
        <v>84</v>
      </c>
      <c r="K42" s="7" t="s">
        <v>85</v>
      </c>
      <c r="L42" s="7" t="s">
        <v>86</v>
      </c>
      <c r="M42" s="7" t="s">
        <v>87</v>
      </c>
      <c r="N42" s="204" t="s">
        <v>122</v>
      </c>
      <c r="O42" s="204" t="s">
        <v>123</v>
      </c>
    </row>
    <row r="43" spans="1:26" ht="11.1" customHeight="1" x14ac:dyDescent="0.15">
      <c r="A43" s="6" t="s">
        <v>173</v>
      </c>
      <c r="B43" s="151">
        <v>23.9</v>
      </c>
      <c r="C43" s="151">
        <v>23.5</v>
      </c>
      <c r="D43" s="151">
        <v>24.5</v>
      </c>
      <c r="E43" s="151">
        <v>24.1</v>
      </c>
      <c r="F43" s="151">
        <v>25.4</v>
      </c>
      <c r="G43" s="151">
        <v>25</v>
      </c>
      <c r="H43" s="151">
        <v>26.2</v>
      </c>
      <c r="I43" s="151">
        <v>25.1</v>
      </c>
      <c r="J43" s="151">
        <v>24.1</v>
      </c>
      <c r="K43" s="151">
        <v>24.5</v>
      </c>
      <c r="L43" s="151">
        <v>23.8</v>
      </c>
      <c r="M43" s="151">
        <v>23.8</v>
      </c>
      <c r="N43" s="210">
        <f>SUM(B43:M43)/12</f>
        <v>24.491666666666664</v>
      </c>
      <c r="O43" s="210">
        <v>103.4</v>
      </c>
      <c r="P43" s="153"/>
      <c r="Q43" s="213"/>
      <c r="R43" s="213"/>
      <c r="S43" s="153"/>
      <c r="T43" s="153"/>
      <c r="U43" s="153"/>
      <c r="V43" s="153"/>
      <c r="W43" s="153"/>
      <c r="X43" s="153"/>
      <c r="Y43" s="153"/>
      <c r="Z43" s="153"/>
    </row>
    <row r="44" spans="1:26" ht="11.1" customHeight="1" x14ac:dyDescent="0.15">
      <c r="A44" s="6" t="s">
        <v>172</v>
      </c>
      <c r="B44" s="151">
        <v>22.9</v>
      </c>
      <c r="C44" s="151">
        <v>22.7</v>
      </c>
      <c r="D44" s="151">
        <v>23</v>
      </c>
      <c r="E44" s="151">
        <v>23.1</v>
      </c>
      <c r="F44" s="151">
        <v>24.7</v>
      </c>
      <c r="G44" s="151">
        <v>24.6</v>
      </c>
      <c r="H44" s="151">
        <v>23.1</v>
      </c>
      <c r="I44" s="151">
        <v>23.2</v>
      </c>
      <c r="J44" s="151">
        <v>22.3</v>
      </c>
      <c r="K44" s="151">
        <v>20.8</v>
      </c>
      <c r="L44" s="151">
        <v>19.5</v>
      </c>
      <c r="M44" s="151">
        <v>20.100000000000001</v>
      </c>
      <c r="N44" s="210">
        <f>SUM(B44:M44)/12</f>
        <v>22.5</v>
      </c>
      <c r="O44" s="210">
        <f t="shared" ref="O44:O46" si="1">ROUND(N44/N43*100,1)</f>
        <v>91.9</v>
      </c>
      <c r="P44" s="153"/>
      <c r="Q44" s="213"/>
      <c r="R44" s="213"/>
      <c r="S44" s="153"/>
      <c r="T44" s="153"/>
      <c r="U44" s="153"/>
      <c r="V44" s="153"/>
      <c r="W44" s="153"/>
      <c r="X44" s="153"/>
      <c r="Y44" s="153"/>
      <c r="Z44" s="153"/>
    </row>
    <row r="45" spans="1:26" ht="11.1" customHeight="1" x14ac:dyDescent="0.15">
      <c r="A45" s="6" t="s">
        <v>175</v>
      </c>
      <c r="B45" s="151">
        <v>18.8</v>
      </c>
      <c r="C45" s="151">
        <v>18.100000000000001</v>
      </c>
      <c r="D45" s="151">
        <v>19.5</v>
      </c>
      <c r="E45" s="151">
        <v>19.100000000000001</v>
      </c>
      <c r="F45" s="151">
        <v>19.2</v>
      </c>
      <c r="G45" s="151">
        <v>18.7</v>
      </c>
      <c r="H45" s="151">
        <v>18.2</v>
      </c>
      <c r="I45" s="151">
        <v>19</v>
      </c>
      <c r="J45" s="151">
        <v>18.7</v>
      </c>
      <c r="K45" s="151">
        <v>18.399999999999999</v>
      </c>
      <c r="L45" s="151">
        <v>18.7</v>
      </c>
      <c r="M45" s="151">
        <v>19.7</v>
      </c>
      <c r="N45" s="210">
        <f>SUM(B45:M45)/12</f>
        <v>18.841666666666665</v>
      </c>
      <c r="O45" s="210">
        <f t="shared" si="1"/>
        <v>83.7</v>
      </c>
      <c r="P45" s="153"/>
      <c r="Q45" s="213"/>
      <c r="R45" s="213"/>
      <c r="S45" s="153"/>
      <c r="T45" s="153"/>
      <c r="U45" s="153"/>
      <c r="V45" s="153"/>
      <c r="W45" s="153"/>
      <c r="X45" s="153"/>
      <c r="Y45" s="153"/>
      <c r="Z45" s="153"/>
    </row>
    <row r="46" spans="1:26" ht="11.1" customHeight="1" x14ac:dyDescent="0.15">
      <c r="A46" s="6" t="s">
        <v>185</v>
      </c>
      <c r="B46" s="151">
        <v>19.8</v>
      </c>
      <c r="C46" s="151">
        <v>20.3</v>
      </c>
      <c r="D46" s="151">
        <v>19.8</v>
      </c>
      <c r="E46" s="151">
        <v>19.100000000000001</v>
      </c>
      <c r="F46" s="151">
        <v>18.600000000000001</v>
      </c>
      <c r="G46" s="151">
        <v>18.600000000000001</v>
      </c>
      <c r="H46" s="151">
        <v>17.899999999999999</v>
      </c>
      <c r="I46" s="151">
        <v>18.2</v>
      </c>
      <c r="J46" s="151">
        <v>18.2</v>
      </c>
      <c r="K46" s="151">
        <v>18.100000000000001</v>
      </c>
      <c r="L46" s="151">
        <v>18.100000000000001</v>
      </c>
      <c r="M46" s="151">
        <v>18.2</v>
      </c>
      <c r="N46" s="210">
        <f>SUM(B46:M46)/12</f>
        <v>18.741666666666664</v>
      </c>
      <c r="O46" s="210">
        <f t="shared" si="1"/>
        <v>99.5</v>
      </c>
      <c r="P46" s="153"/>
      <c r="Q46" s="213"/>
      <c r="R46" s="213"/>
      <c r="S46" s="153"/>
      <c r="T46" s="153"/>
      <c r="U46" s="153"/>
      <c r="V46" s="153"/>
      <c r="W46" s="153"/>
      <c r="X46" s="153"/>
      <c r="Y46" s="153"/>
      <c r="Z46" s="153"/>
    </row>
    <row r="47" spans="1:26" ht="11.1" customHeight="1" x14ac:dyDescent="0.15">
      <c r="A47" s="6" t="s">
        <v>193</v>
      </c>
      <c r="B47" s="151">
        <v>19.399999999999999</v>
      </c>
      <c r="C47" s="151">
        <v>19.3</v>
      </c>
      <c r="D47" s="151">
        <v>19</v>
      </c>
      <c r="E47" s="151">
        <v>19.100000000000001</v>
      </c>
      <c r="F47" s="151">
        <v>18.8</v>
      </c>
      <c r="G47" s="151"/>
      <c r="H47" s="151"/>
      <c r="I47" s="151"/>
      <c r="J47" s="151"/>
      <c r="K47" s="151"/>
      <c r="L47" s="151"/>
      <c r="M47" s="151"/>
      <c r="N47" s="210"/>
      <c r="O47" s="210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</row>
    <row r="48" spans="1:26" ht="6.75" customHeight="1" x14ac:dyDescent="0.15">
      <c r="N48" s="48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</row>
    <row r="49" spans="14:26" ht="9" hidden="1" customHeight="1" x14ac:dyDescent="0.15">
      <c r="N49" s="48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</row>
    <row r="61" spans="14:26" ht="9" customHeight="1" x14ac:dyDescent="0.15"/>
    <row r="62" spans="14:26" ht="9" customHeight="1" x14ac:dyDescent="0.15"/>
    <row r="63" spans="14:26" ht="9" customHeight="1" x14ac:dyDescent="0.15"/>
    <row r="64" spans="14:26" ht="9" customHeight="1" x14ac:dyDescent="0.15"/>
    <row r="65" spans="1:26" ht="9" customHeight="1" x14ac:dyDescent="0.15"/>
    <row r="66" spans="1:26" ht="9" customHeight="1" x14ac:dyDescent="0.15"/>
    <row r="68" spans="1:26" ht="9.75" customHeight="1" x14ac:dyDescent="0.15"/>
    <row r="69" spans="1:26" ht="2.25" hidden="1" customHeight="1" x14ac:dyDescent="0.15">
      <c r="N69" s="48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 ht="11.1" customHeight="1" x14ac:dyDescent="0.15">
      <c r="A70" s="6"/>
      <c r="B70" s="7" t="s">
        <v>76</v>
      </c>
      <c r="C70" s="7" t="s">
        <v>77</v>
      </c>
      <c r="D70" s="7" t="s">
        <v>78</v>
      </c>
      <c r="E70" s="7" t="s">
        <v>79</v>
      </c>
      <c r="F70" s="7" t="s">
        <v>80</v>
      </c>
      <c r="G70" s="7" t="s">
        <v>81</v>
      </c>
      <c r="H70" s="7" t="s">
        <v>82</v>
      </c>
      <c r="I70" s="7" t="s">
        <v>83</v>
      </c>
      <c r="J70" s="7" t="s">
        <v>84</v>
      </c>
      <c r="K70" s="7" t="s">
        <v>85</v>
      </c>
      <c r="L70" s="7" t="s">
        <v>86</v>
      </c>
      <c r="M70" s="7" t="s">
        <v>87</v>
      </c>
      <c r="N70" s="204" t="s">
        <v>122</v>
      </c>
      <c r="O70" s="204" t="s">
        <v>123</v>
      </c>
      <c r="P70" s="48"/>
      <c r="Q70" s="48"/>
      <c r="R70" s="48"/>
      <c r="S70" s="48"/>
      <c r="T70" s="48"/>
      <c r="U70" s="48"/>
      <c r="V70" s="48"/>
      <c r="W70" s="48"/>
      <c r="Y70" s="48"/>
      <c r="Z70" s="48"/>
    </row>
    <row r="71" spans="1:26" ht="11.1" customHeight="1" x14ac:dyDescent="0.15">
      <c r="A71" s="6" t="s">
        <v>173</v>
      </c>
      <c r="B71" s="144">
        <v>63.7</v>
      </c>
      <c r="C71" s="144">
        <v>56.1</v>
      </c>
      <c r="D71" s="144">
        <v>59.3</v>
      </c>
      <c r="E71" s="144">
        <v>58.2</v>
      </c>
      <c r="F71" s="144">
        <v>54.4</v>
      </c>
      <c r="G71" s="144">
        <v>52.5</v>
      </c>
      <c r="H71" s="144">
        <v>58.1</v>
      </c>
      <c r="I71" s="144">
        <v>52.2</v>
      </c>
      <c r="J71" s="144">
        <v>52.7</v>
      </c>
      <c r="K71" s="144">
        <v>61.5</v>
      </c>
      <c r="L71" s="144">
        <v>55.5</v>
      </c>
      <c r="M71" s="144">
        <v>59.8</v>
      </c>
      <c r="N71" s="209">
        <f>SUM(B71:M71)/12</f>
        <v>57</v>
      </c>
      <c r="O71" s="210">
        <v>94.2</v>
      </c>
      <c r="P71" s="48"/>
      <c r="Q71" s="17"/>
      <c r="R71" s="17"/>
      <c r="S71" s="48"/>
      <c r="T71" s="48"/>
      <c r="U71" s="48"/>
      <c r="V71" s="48"/>
      <c r="W71" s="48"/>
      <c r="Y71" s="48"/>
      <c r="Z71" s="48"/>
    </row>
    <row r="72" spans="1:26" ht="11.1" customHeight="1" x14ac:dyDescent="0.15">
      <c r="A72" s="6" t="s">
        <v>172</v>
      </c>
      <c r="B72" s="144">
        <v>50.6</v>
      </c>
      <c r="C72" s="144">
        <v>59.7</v>
      </c>
      <c r="D72" s="144">
        <v>59.2</v>
      </c>
      <c r="E72" s="144">
        <v>58</v>
      </c>
      <c r="F72" s="144">
        <v>51.7</v>
      </c>
      <c r="G72" s="144">
        <v>50.6</v>
      </c>
      <c r="H72" s="144">
        <v>49.6</v>
      </c>
      <c r="I72" s="144">
        <v>51.4</v>
      </c>
      <c r="J72" s="144">
        <v>56.8</v>
      </c>
      <c r="K72" s="144">
        <v>55.7</v>
      </c>
      <c r="L72" s="144">
        <v>61.1</v>
      </c>
      <c r="M72" s="144">
        <v>66.099999999999994</v>
      </c>
      <c r="N72" s="209">
        <f>SUM(B72:M72)/12</f>
        <v>55.875000000000007</v>
      </c>
      <c r="O72" s="210">
        <f t="shared" ref="O72:O74" si="2">ROUND(N72/N71*100,1)</f>
        <v>98</v>
      </c>
      <c r="P72" s="48"/>
      <c r="Q72" s="17"/>
      <c r="R72" s="17"/>
      <c r="S72" s="48"/>
      <c r="T72" s="48"/>
      <c r="U72" s="48"/>
      <c r="V72" s="48"/>
      <c r="W72" s="48"/>
      <c r="Y72" s="48"/>
      <c r="Z72" s="48"/>
    </row>
    <row r="73" spans="1:26" ht="11.1" customHeight="1" x14ac:dyDescent="0.15">
      <c r="A73" s="6" t="s">
        <v>175</v>
      </c>
      <c r="B73" s="144">
        <v>51.9</v>
      </c>
      <c r="C73" s="144">
        <v>57.5</v>
      </c>
      <c r="D73" s="144">
        <v>67.900000000000006</v>
      </c>
      <c r="E73" s="144">
        <v>70.8</v>
      </c>
      <c r="F73" s="144">
        <v>59.1</v>
      </c>
      <c r="G73" s="144">
        <v>65.8</v>
      </c>
      <c r="H73" s="144">
        <v>60.1</v>
      </c>
      <c r="I73" s="144">
        <v>57.8</v>
      </c>
      <c r="J73" s="144">
        <v>64.7</v>
      </c>
      <c r="K73" s="144">
        <v>58.7</v>
      </c>
      <c r="L73" s="144">
        <v>59.8</v>
      </c>
      <c r="M73" s="144">
        <v>58.8</v>
      </c>
      <c r="N73" s="209">
        <f>SUM(B73:M73)/12</f>
        <v>61.07500000000001</v>
      </c>
      <c r="O73" s="210">
        <f t="shared" si="2"/>
        <v>109.3</v>
      </c>
      <c r="Q73" s="17"/>
      <c r="R73" s="17"/>
    </row>
    <row r="74" spans="1:26" ht="11.1" customHeight="1" x14ac:dyDescent="0.15">
      <c r="A74" s="6" t="s">
        <v>185</v>
      </c>
      <c r="B74" s="144">
        <v>56</v>
      </c>
      <c r="C74" s="144">
        <v>56.2</v>
      </c>
      <c r="D74" s="144">
        <v>61.6</v>
      </c>
      <c r="E74" s="144">
        <v>64.7</v>
      </c>
      <c r="F74" s="144">
        <v>57.9</v>
      </c>
      <c r="G74" s="144">
        <v>62.6</v>
      </c>
      <c r="H74" s="144">
        <v>61.9</v>
      </c>
      <c r="I74" s="144">
        <v>67.599999999999994</v>
      </c>
      <c r="J74" s="144">
        <v>63.8</v>
      </c>
      <c r="K74" s="144">
        <v>62.6</v>
      </c>
      <c r="L74" s="144">
        <v>68.7</v>
      </c>
      <c r="M74" s="144">
        <v>64.3</v>
      </c>
      <c r="N74" s="209">
        <f>SUM(B74:M74)/12</f>
        <v>62.324999999999996</v>
      </c>
      <c r="O74" s="210">
        <f t="shared" si="2"/>
        <v>102</v>
      </c>
      <c r="Q74" s="17"/>
      <c r="R74" s="17"/>
    </row>
    <row r="75" spans="1:26" ht="11.1" customHeight="1" x14ac:dyDescent="0.15">
      <c r="A75" s="6" t="s">
        <v>193</v>
      </c>
      <c r="B75" s="144">
        <v>58</v>
      </c>
      <c r="C75" s="144">
        <v>58.6</v>
      </c>
      <c r="D75" s="144">
        <v>62.1</v>
      </c>
      <c r="E75" s="144">
        <v>65.5</v>
      </c>
      <c r="F75" s="144">
        <v>52.1</v>
      </c>
      <c r="G75" s="144"/>
      <c r="H75" s="144"/>
      <c r="I75" s="144"/>
      <c r="J75" s="144"/>
      <c r="K75" s="144"/>
      <c r="L75" s="144"/>
      <c r="M75" s="144"/>
      <c r="N75" s="209"/>
      <c r="O75" s="210"/>
    </row>
    <row r="76" spans="1:26" ht="9.9499999999999993" customHeight="1" x14ac:dyDescent="0.15"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</row>
    <row r="77" spans="1:26" ht="9.9499999999999993" customHeight="1" x14ac:dyDescent="0.15"/>
    <row r="78" spans="1:26" ht="9" customHeight="1" x14ac:dyDescent="0.15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3:Z93"/>
  <sheetViews>
    <sheetView workbookViewId="0">
      <selection activeCell="F89" sqref="F89"/>
    </sheetView>
  </sheetViews>
  <sheetFormatPr defaultColWidth="7.625" defaultRowHeight="9.9499999999999993" customHeight="1" x14ac:dyDescent="0.15"/>
  <cols>
    <col min="1" max="1" width="7.625" customWidth="1"/>
    <col min="2" max="13" width="6.125" customWidth="1"/>
  </cols>
  <sheetData>
    <row r="3" spans="12:26" ht="9.9499999999999993" customHeight="1" x14ac:dyDescent="0.15">
      <c r="L3" s="48"/>
      <c r="M3" s="47"/>
      <c r="N3" s="48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2:26" ht="9.9499999999999993" customHeight="1" x14ac:dyDescent="0.15">
      <c r="L4" s="48"/>
      <c r="M4" s="153"/>
      <c r="N4" s="48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</row>
    <row r="5" spans="12:26" ht="9.9499999999999993" customHeight="1" x14ac:dyDescent="0.15">
      <c r="L5" s="48"/>
      <c r="M5" s="153"/>
      <c r="N5" s="48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</row>
    <row r="6" spans="12:26" ht="9.9499999999999993" customHeight="1" x14ac:dyDescent="0.15">
      <c r="L6" s="48"/>
      <c r="M6" s="153"/>
      <c r="N6" s="48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</row>
    <row r="7" spans="12:26" ht="9.9499999999999993" customHeight="1" x14ac:dyDescent="0.15">
      <c r="L7" s="48"/>
      <c r="M7" s="153"/>
      <c r="N7" s="48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</row>
    <row r="8" spans="12:26" ht="9.9499999999999993" customHeight="1" x14ac:dyDescent="0.15">
      <c r="L8" s="48"/>
      <c r="M8" s="153"/>
      <c r="N8" s="48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</row>
    <row r="9" spans="12:26" ht="9.9499999999999993" customHeight="1" x14ac:dyDescent="0.15"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2:26" ht="9.9499999999999993" customHeight="1" x14ac:dyDescent="0.15"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2:26" ht="9.9499999999999993" customHeight="1" x14ac:dyDescent="0.15"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2:26" ht="9.9499999999999993" customHeight="1" x14ac:dyDescent="0.15"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2:26" ht="9.9499999999999993" customHeight="1" x14ac:dyDescent="0.15"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2:26" ht="9.9499999999999993" customHeight="1" x14ac:dyDescent="0.15">
      <c r="L14" s="48"/>
      <c r="M14" s="47"/>
    </row>
    <row r="15" spans="12:26" ht="9.9499999999999993" customHeight="1" x14ac:dyDescent="0.15">
      <c r="L15" s="48"/>
      <c r="M15" s="153"/>
    </row>
    <row r="16" spans="12:26" ht="9.9499999999999993" customHeight="1" x14ac:dyDescent="0.15">
      <c r="L16" s="48"/>
      <c r="M16" s="153"/>
    </row>
    <row r="17" spans="1:24" ht="9.9499999999999993" customHeight="1" x14ac:dyDescent="0.15">
      <c r="L17" s="48"/>
      <c r="M17" s="153"/>
    </row>
    <row r="18" spans="1:24" ht="9.9499999999999993" customHeight="1" x14ac:dyDescent="0.15">
      <c r="L18" s="48"/>
      <c r="M18" s="153"/>
    </row>
    <row r="19" spans="1:24" ht="9.9499999999999993" customHeight="1" x14ac:dyDescent="0.15">
      <c r="L19" s="48"/>
      <c r="M19" s="153"/>
    </row>
    <row r="20" spans="1:24" ht="9.9499999999999993" customHeight="1" x14ac:dyDescent="0.15">
      <c r="L20" s="48"/>
      <c r="M20" s="48"/>
    </row>
    <row r="21" spans="1:24" ht="9.9499999999999993" customHeight="1" x14ac:dyDescent="0.15">
      <c r="L21" s="48"/>
      <c r="M21" s="48"/>
    </row>
    <row r="22" spans="1:24" ht="9.9499999999999993" customHeight="1" x14ac:dyDescent="0.15">
      <c r="L22" s="48"/>
      <c r="M22" s="48"/>
    </row>
    <row r="23" spans="1:24" ht="3" customHeight="1" x14ac:dyDescent="0.15"/>
    <row r="24" spans="1:24" ht="11.1" customHeight="1" x14ac:dyDescent="0.15">
      <c r="A24" s="6"/>
      <c r="B24" s="7" t="s">
        <v>76</v>
      </c>
      <c r="C24" s="7" t="s">
        <v>77</v>
      </c>
      <c r="D24" s="7" t="s">
        <v>78</v>
      </c>
      <c r="E24" s="7" t="s">
        <v>79</v>
      </c>
      <c r="F24" s="7" t="s">
        <v>80</v>
      </c>
      <c r="G24" s="7" t="s">
        <v>81</v>
      </c>
      <c r="H24" s="7" t="s">
        <v>82</v>
      </c>
      <c r="I24" s="7" t="s">
        <v>83</v>
      </c>
      <c r="J24" s="7" t="s">
        <v>84</v>
      </c>
      <c r="K24" s="7" t="s">
        <v>85</v>
      </c>
      <c r="L24" s="7" t="s">
        <v>86</v>
      </c>
      <c r="M24" s="7" t="s">
        <v>87</v>
      </c>
      <c r="N24" s="204" t="s">
        <v>121</v>
      </c>
      <c r="O24" s="12" t="s">
        <v>123</v>
      </c>
    </row>
    <row r="25" spans="1:24" ht="11.1" customHeight="1" x14ac:dyDescent="0.15">
      <c r="A25" s="6" t="s">
        <v>173</v>
      </c>
      <c r="B25" s="151">
        <v>18.600000000000001</v>
      </c>
      <c r="C25" s="151">
        <v>19.100000000000001</v>
      </c>
      <c r="D25" s="151">
        <v>19.899999999999999</v>
      </c>
      <c r="E25" s="151">
        <v>18.5</v>
      </c>
      <c r="F25" s="151">
        <v>19.8</v>
      </c>
      <c r="G25" s="151">
        <v>18</v>
      </c>
      <c r="H25" s="151">
        <v>20.6</v>
      </c>
      <c r="I25" s="151">
        <v>17.5</v>
      </c>
      <c r="J25" s="151">
        <v>17.100000000000001</v>
      </c>
      <c r="K25" s="151">
        <v>21.2</v>
      </c>
      <c r="L25" s="151">
        <v>19</v>
      </c>
      <c r="M25" s="151">
        <v>18.2</v>
      </c>
      <c r="N25" s="210">
        <f>SUM(B25:M25)</f>
        <v>227.49999999999997</v>
      </c>
      <c r="O25" s="146">
        <v>94.9</v>
      </c>
      <c r="Q25" s="17"/>
      <c r="R25" s="17"/>
    </row>
    <row r="26" spans="1:24" ht="11.1" customHeight="1" x14ac:dyDescent="0.15">
      <c r="A26" s="6" t="s">
        <v>172</v>
      </c>
      <c r="B26" s="151">
        <v>18</v>
      </c>
      <c r="C26" s="151">
        <v>21.8</v>
      </c>
      <c r="D26" s="151">
        <v>22.1</v>
      </c>
      <c r="E26" s="151">
        <v>19</v>
      </c>
      <c r="F26" s="151">
        <v>19.3</v>
      </c>
      <c r="G26" s="151">
        <v>17.8</v>
      </c>
      <c r="H26" s="151">
        <v>20.3</v>
      </c>
      <c r="I26" s="151">
        <v>18.899999999999999</v>
      </c>
      <c r="J26" s="151">
        <v>18.600000000000001</v>
      </c>
      <c r="K26" s="151">
        <v>20.100000000000001</v>
      </c>
      <c r="L26" s="151">
        <v>17.3</v>
      </c>
      <c r="M26" s="151">
        <v>19.2</v>
      </c>
      <c r="N26" s="210">
        <f>SUM(B26:M26)</f>
        <v>232.4</v>
      </c>
      <c r="O26" s="146">
        <f t="shared" ref="O26:O28" si="0">ROUND(N26/N25*100,1)</f>
        <v>102.2</v>
      </c>
      <c r="Q26" s="17"/>
      <c r="R26" s="17"/>
    </row>
    <row r="27" spans="1:24" ht="11.1" customHeight="1" x14ac:dyDescent="0.15">
      <c r="A27" s="6" t="s">
        <v>175</v>
      </c>
      <c r="B27" s="151">
        <v>16.7</v>
      </c>
      <c r="C27" s="151">
        <v>20</v>
      </c>
      <c r="D27" s="151">
        <v>21.5</v>
      </c>
      <c r="E27" s="151">
        <v>20.7</v>
      </c>
      <c r="F27" s="151">
        <v>21.3</v>
      </c>
      <c r="G27" s="151">
        <v>24.4</v>
      </c>
      <c r="H27" s="151">
        <v>20.2</v>
      </c>
      <c r="I27" s="151">
        <v>20.7</v>
      </c>
      <c r="J27" s="151">
        <v>19.7</v>
      </c>
      <c r="K27" s="151">
        <v>18.8</v>
      </c>
      <c r="L27" s="151">
        <v>19</v>
      </c>
      <c r="M27" s="151">
        <v>21.1</v>
      </c>
      <c r="N27" s="210">
        <f>SUM(B27:M27)</f>
        <v>244.09999999999997</v>
      </c>
      <c r="O27" s="146">
        <f t="shared" si="0"/>
        <v>105</v>
      </c>
      <c r="Q27" s="17"/>
      <c r="R27" s="17"/>
    </row>
    <row r="28" spans="1:24" ht="11.1" customHeight="1" x14ac:dyDescent="0.15">
      <c r="A28" s="6" t="s">
        <v>185</v>
      </c>
      <c r="B28" s="151">
        <v>19.399999999999999</v>
      </c>
      <c r="C28" s="151">
        <v>17.7</v>
      </c>
      <c r="D28" s="151">
        <v>21.9</v>
      </c>
      <c r="E28" s="151">
        <v>20</v>
      </c>
      <c r="F28" s="151">
        <v>18.100000000000001</v>
      </c>
      <c r="G28" s="151">
        <v>26.3</v>
      </c>
      <c r="H28" s="151">
        <v>22.3</v>
      </c>
      <c r="I28" s="151">
        <v>19.2</v>
      </c>
      <c r="J28" s="151">
        <v>19.7</v>
      </c>
      <c r="K28" s="151">
        <v>21.1</v>
      </c>
      <c r="L28" s="151">
        <v>20.5</v>
      </c>
      <c r="M28" s="151">
        <v>18.2</v>
      </c>
      <c r="N28" s="210">
        <f>SUM(B28:M28)</f>
        <v>244.39999999999995</v>
      </c>
      <c r="O28" s="146">
        <f t="shared" si="0"/>
        <v>100.1</v>
      </c>
      <c r="Q28" s="17"/>
      <c r="R28" s="17"/>
    </row>
    <row r="29" spans="1:24" ht="11.1" customHeight="1" x14ac:dyDescent="0.15">
      <c r="A29" s="6" t="s">
        <v>193</v>
      </c>
      <c r="B29" s="151">
        <v>17.100000000000001</v>
      </c>
      <c r="C29" s="151">
        <v>17.8</v>
      </c>
      <c r="D29" s="151">
        <v>19</v>
      </c>
      <c r="E29" s="151">
        <v>21.4</v>
      </c>
      <c r="F29" s="151">
        <v>19</v>
      </c>
      <c r="G29" s="151"/>
      <c r="H29" s="151"/>
      <c r="I29" s="151"/>
      <c r="J29" s="151"/>
      <c r="K29" s="151"/>
      <c r="L29" s="151"/>
      <c r="M29" s="151"/>
      <c r="N29" s="210"/>
      <c r="O29" s="146"/>
    </row>
    <row r="30" spans="1:24" ht="9.9499999999999993" customHeight="1" x14ac:dyDescent="0.15">
      <c r="N30" s="148"/>
      <c r="O30" s="148"/>
    </row>
    <row r="31" spans="1:24" ht="9.9499999999999993" customHeight="1" x14ac:dyDescent="0.15"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51" spans="1:26" ht="9.9499999999999993" customHeight="1" x14ac:dyDescent="0.15">
      <c r="O51" s="48"/>
    </row>
    <row r="52" spans="1:26" ht="7.5" customHeight="1" x14ac:dyDescent="0.15"/>
    <row r="53" spans="1:26" ht="11.1" customHeight="1" x14ac:dyDescent="0.15">
      <c r="A53" s="6"/>
      <c r="B53" s="7" t="s">
        <v>76</v>
      </c>
      <c r="C53" s="7" t="s">
        <v>77</v>
      </c>
      <c r="D53" s="7" t="s">
        <v>78</v>
      </c>
      <c r="E53" s="7" t="s">
        <v>79</v>
      </c>
      <c r="F53" s="7" t="s">
        <v>80</v>
      </c>
      <c r="G53" s="7" t="s">
        <v>81</v>
      </c>
      <c r="H53" s="7" t="s">
        <v>82</v>
      </c>
      <c r="I53" s="7" t="s">
        <v>83</v>
      </c>
      <c r="J53" s="7" t="s">
        <v>84</v>
      </c>
      <c r="K53" s="7" t="s">
        <v>85</v>
      </c>
      <c r="L53" s="7" t="s">
        <v>86</v>
      </c>
      <c r="M53" s="7" t="s">
        <v>87</v>
      </c>
      <c r="N53" s="204" t="s">
        <v>122</v>
      </c>
      <c r="O53" s="147" t="s">
        <v>124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1.1" customHeight="1" x14ac:dyDescent="0.15">
      <c r="A54" s="6" t="s">
        <v>173</v>
      </c>
      <c r="B54" s="151">
        <v>40.9</v>
      </c>
      <c r="C54" s="151">
        <v>42.3</v>
      </c>
      <c r="D54" s="151">
        <v>42.1</v>
      </c>
      <c r="E54" s="151">
        <v>37.9</v>
      </c>
      <c r="F54" s="151">
        <v>39.700000000000003</v>
      </c>
      <c r="G54" s="151">
        <v>38.4</v>
      </c>
      <c r="H54" s="151">
        <v>39.6</v>
      </c>
      <c r="I54" s="151">
        <v>39.299999999999997</v>
      </c>
      <c r="J54" s="151">
        <v>38.1</v>
      </c>
      <c r="K54" s="151">
        <v>40.4</v>
      </c>
      <c r="L54" s="151">
        <v>41.1</v>
      </c>
      <c r="M54" s="151">
        <v>39</v>
      </c>
      <c r="N54" s="210">
        <f t="shared" ref="N54" si="1">SUM(B54:M54)/12</f>
        <v>39.9</v>
      </c>
      <c r="O54" s="287">
        <v>101.9</v>
      </c>
      <c r="P54" s="153"/>
      <c r="Q54" s="285"/>
      <c r="R54" s="285"/>
      <c r="S54" s="153"/>
      <c r="T54" s="153"/>
      <c r="U54" s="153"/>
      <c r="V54" s="153"/>
      <c r="W54" s="153"/>
      <c r="X54" s="153"/>
      <c r="Y54" s="153"/>
      <c r="Z54" s="153"/>
    </row>
    <row r="55" spans="1:26" ht="11.1" customHeight="1" x14ac:dyDescent="0.15">
      <c r="A55" s="6" t="s">
        <v>172</v>
      </c>
      <c r="B55" s="151">
        <v>40.5</v>
      </c>
      <c r="C55" s="151">
        <v>42.5</v>
      </c>
      <c r="D55" s="151">
        <v>41.8</v>
      </c>
      <c r="E55" s="151">
        <v>40.1</v>
      </c>
      <c r="F55" s="151">
        <v>43</v>
      </c>
      <c r="G55" s="151">
        <v>42.8</v>
      </c>
      <c r="H55" s="151">
        <v>42.7</v>
      </c>
      <c r="I55" s="151">
        <v>42.3</v>
      </c>
      <c r="J55" s="151">
        <v>41</v>
      </c>
      <c r="K55" s="151">
        <v>40.700000000000003</v>
      </c>
      <c r="L55" s="151">
        <v>38</v>
      </c>
      <c r="M55" s="151">
        <v>36.4</v>
      </c>
      <c r="N55" s="210">
        <f>SUM(B55:M55)/12</f>
        <v>40.983333333333327</v>
      </c>
      <c r="O55" s="287">
        <f t="shared" ref="O55:O57" si="2">ROUND(N55/N54*100,1)</f>
        <v>102.7</v>
      </c>
      <c r="P55" s="153"/>
      <c r="Q55" s="285"/>
      <c r="R55" s="285"/>
      <c r="S55" s="153"/>
      <c r="T55" s="153"/>
      <c r="U55" s="153"/>
      <c r="V55" s="153"/>
      <c r="W55" s="153"/>
      <c r="X55" s="153"/>
      <c r="Y55" s="153"/>
      <c r="Z55" s="153"/>
    </row>
    <row r="56" spans="1:26" ht="11.1" customHeight="1" x14ac:dyDescent="0.15">
      <c r="A56" s="6" t="s">
        <v>175</v>
      </c>
      <c r="B56" s="151">
        <v>36.9</v>
      </c>
      <c r="C56" s="151">
        <v>38.200000000000003</v>
      </c>
      <c r="D56" s="151">
        <v>38.200000000000003</v>
      </c>
      <c r="E56" s="151">
        <v>36.4</v>
      </c>
      <c r="F56" s="151">
        <v>37.700000000000003</v>
      </c>
      <c r="G56" s="151">
        <v>38.799999999999997</v>
      </c>
      <c r="H56" s="151">
        <v>38.299999999999997</v>
      </c>
      <c r="I56" s="151">
        <v>40</v>
      </c>
      <c r="J56" s="151">
        <v>40.700000000000003</v>
      </c>
      <c r="K56" s="151">
        <v>40.200000000000003</v>
      </c>
      <c r="L56" s="151">
        <v>40.1</v>
      </c>
      <c r="M56" s="151">
        <v>39.200000000000003</v>
      </c>
      <c r="N56" s="210">
        <f>SUM(B56:M56)/12</f>
        <v>38.725000000000001</v>
      </c>
      <c r="O56" s="287">
        <f t="shared" si="2"/>
        <v>94.5</v>
      </c>
      <c r="P56" s="153"/>
      <c r="Q56" s="285"/>
      <c r="R56" s="285"/>
      <c r="S56" s="153"/>
      <c r="T56" s="153"/>
      <c r="U56" s="153"/>
      <c r="V56" s="153"/>
      <c r="W56" s="153"/>
      <c r="X56" s="153"/>
      <c r="Y56" s="153"/>
      <c r="Z56" s="153"/>
    </row>
    <row r="57" spans="1:26" ht="11.1" customHeight="1" x14ac:dyDescent="0.15">
      <c r="A57" s="6" t="s">
        <v>185</v>
      </c>
      <c r="B57" s="151">
        <v>38.6</v>
      </c>
      <c r="C57" s="151">
        <v>36.700000000000003</v>
      </c>
      <c r="D57" s="151">
        <v>37.4</v>
      </c>
      <c r="E57" s="151">
        <v>36.6</v>
      </c>
      <c r="F57" s="151">
        <v>37.4</v>
      </c>
      <c r="G57" s="151">
        <v>40.700000000000003</v>
      </c>
      <c r="H57" s="151">
        <v>37</v>
      </c>
      <c r="I57" s="151">
        <v>35.700000000000003</v>
      </c>
      <c r="J57" s="151">
        <v>34.6</v>
      </c>
      <c r="K57" s="151">
        <v>35.299999999999997</v>
      </c>
      <c r="L57" s="151">
        <v>36.700000000000003</v>
      </c>
      <c r="M57" s="151">
        <v>36.1</v>
      </c>
      <c r="N57" s="210">
        <f>SUM(B57:M57)/12</f>
        <v>36.900000000000006</v>
      </c>
      <c r="O57" s="287">
        <f t="shared" si="2"/>
        <v>95.3</v>
      </c>
      <c r="P57" s="153"/>
      <c r="Q57" s="285"/>
      <c r="R57" s="285"/>
      <c r="S57" s="153"/>
      <c r="T57" s="153"/>
      <c r="U57" s="153"/>
      <c r="V57" s="153"/>
      <c r="W57" s="153"/>
      <c r="X57" s="153"/>
      <c r="Y57" s="153"/>
      <c r="Z57" s="153"/>
    </row>
    <row r="58" spans="1:26" ht="11.1" customHeight="1" x14ac:dyDescent="0.15">
      <c r="A58" s="6" t="s">
        <v>193</v>
      </c>
      <c r="B58" s="151">
        <v>36</v>
      </c>
      <c r="C58" s="151">
        <v>35.9</v>
      </c>
      <c r="D58" s="151">
        <v>35.4</v>
      </c>
      <c r="E58" s="151">
        <v>35.6</v>
      </c>
      <c r="F58" s="151">
        <v>37</v>
      </c>
      <c r="G58" s="151"/>
      <c r="H58" s="151"/>
      <c r="I58" s="151"/>
      <c r="J58" s="151"/>
      <c r="K58" s="151"/>
      <c r="L58" s="151"/>
      <c r="M58" s="151"/>
      <c r="N58" s="210"/>
      <c r="O58" s="287"/>
      <c r="P58" s="153"/>
      <c r="Q58" s="213"/>
      <c r="R58" s="213"/>
      <c r="S58" s="153"/>
      <c r="T58" s="153"/>
      <c r="U58" s="153"/>
      <c r="V58" s="153"/>
      <c r="W58" s="153"/>
      <c r="X58" s="153"/>
      <c r="Y58" s="153"/>
      <c r="Z58" s="153"/>
    </row>
    <row r="59" spans="1:26" ht="6" customHeight="1" x14ac:dyDescent="0.15">
      <c r="N59" s="48"/>
      <c r="O59" s="211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spans="1:26" ht="9.9499999999999993" customHeight="1" x14ac:dyDescent="0.15">
      <c r="O60" s="212"/>
    </row>
    <row r="65" spans="7:26" ht="9.9499999999999993" customHeight="1" x14ac:dyDescent="0.15">
      <c r="G65" s="154"/>
    </row>
    <row r="66" spans="7:26" ht="9.9499999999999993" customHeight="1" x14ac:dyDescent="0.15"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spans="7:26" ht="9.9499999999999993" customHeight="1" x14ac:dyDescent="0.15"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spans="7:26" ht="9.9499999999999993" customHeight="1" x14ac:dyDescent="0.15"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spans="7:26" ht="9.9499999999999993" customHeight="1" x14ac:dyDescent="0.15"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spans="7:26" ht="9.9499999999999993" customHeight="1" x14ac:dyDescent="0.15">
      <c r="N70" s="48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7:26" ht="9.9499999999999993" customHeight="1" x14ac:dyDescent="0.15"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spans="7:26" ht="9.9499999999999993" customHeight="1" x14ac:dyDescent="0.15">
      <c r="N72" s="48"/>
      <c r="O72" s="48"/>
      <c r="P72" s="48"/>
      <c r="Q72" s="48"/>
      <c r="R72" s="48"/>
      <c r="S72" s="18"/>
      <c r="T72" s="48"/>
      <c r="U72" s="48"/>
      <c r="V72" s="48"/>
      <c r="W72" s="48"/>
      <c r="X72" s="48"/>
      <c r="Y72" s="48"/>
      <c r="Z72" s="48"/>
    </row>
    <row r="73" spans="7:26" ht="9.9499999999999993" customHeight="1" x14ac:dyDescent="0.15"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spans="7:26" ht="9.9499999999999993" customHeight="1" x14ac:dyDescent="0.15"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spans="7:26" ht="9.9499999999999993" customHeight="1" x14ac:dyDescent="0.15"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82" spans="1:18" ht="4.5" customHeight="1" x14ac:dyDescent="0.15"/>
    <row r="83" spans="1:18" ht="11.1" customHeight="1" x14ac:dyDescent="0.15">
      <c r="A83" s="6"/>
      <c r="B83" s="7" t="s">
        <v>76</v>
      </c>
      <c r="C83" s="7" t="s">
        <v>77</v>
      </c>
      <c r="D83" s="7" t="s">
        <v>78</v>
      </c>
      <c r="E83" s="7" t="s">
        <v>79</v>
      </c>
      <c r="F83" s="7" t="s">
        <v>80</v>
      </c>
      <c r="G83" s="7" t="s">
        <v>81</v>
      </c>
      <c r="H83" s="7" t="s">
        <v>82</v>
      </c>
      <c r="I83" s="7" t="s">
        <v>83</v>
      </c>
      <c r="J83" s="7" t="s">
        <v>84</v>
      </c>
      <c r="K83" s="7" t="s">
        <v>85</v>
      </c>
      <c r="L83" s="7" t="s">
        <v>86</v>
      </c>
      <c r="M83" s="7" t="s">
        <v>87</v>
      </c>
      <c r="N83" s="204" t="s">
        <v>122</v>
      </c>
      <c r="O83" s="147" t="s">
        <v>124</v>
      </c>
    </row>
    <row r="84" spans="1:18" s="148" customFormat="1" ht="11.1" customHeight="1" x14ac:dyDescent="0.15">
      <c r="A84" s="6" t="s">
        <v>173</v>
      </c>
      <c r="B84" s="144">
        <v>44.7</v>
      </c>
      <c r="C84" s="144">
        <v>44.2</v>
      </c>
      <c r="D84" s="144">
        <v>47.2</v>
      </c>
      <c r="E84" s="144">
        <v>51.4</v>
      </c>
      <c r="F84" s="144">
        <v>48.7</v>
      </c>
      <c r="G84" s="144">
        <v>47.7</v>
      </c>
      <c r="H84" s="146">
        <v>51.2</v>
      </c>
      <c r="I84" s="144">
        <v>44.5</v>
      </c>
      <c r="J84" s="144">
        <v>45.6</v>
      </c>
      <c r="K84" s="144">
        <v>51.2</v>
      </c>
      <c r="L84" s="144">
        <v>45.8</v>
      </c>
      <c r="M84" s="144">
        <v>48.1</v>
      </c>
      <c r="N84" s="209">
        <f t="shared" ref="N84:N87" si="3">SUM(B84:M84)/12</f>
        <v>47.525000000000006</v>
      </c>
      <c r="O84" s="287">
        <v>93.4</v>
      </c>
      <c r="Q84" s="286"/>
      <c r="R84" s="286"/>
    </row>
    <row r="85" spans="1:18" s="148" customFormat="1" ht="11.1" customHeight="1" x14ac:dyDescent="0.15">
      <c r="A85" s="6" t="s">
        <v>172</v>
      </c>
      <c r="B85" s="144">
        <v>43.5</v>
      </c>
      <c r="C85" s="146">
        <v>50</v>
      </c>
      <c r="D85" s="144">
        <v>53.2</v>
      </c>
      <c r="E85" s="144">
        <v>48.5</v>
      </c>
      <c r="F85" s="144">
        <v>42.9</v>
      </c>
      <c r="G85" s="144">
        <v>41.7</v>
      </c>
      <c r="H85" s="146">
        <v>47.4</v>
      </c>
      <c r="I85" s="144">
        <v>45</v>
      </c>
      <c r="J85" s="144">
        <v>46.3</v>
      </c>
      <c r="K85" s="144">
        <v>49.6</v>
      </c>
      <c r="L85" s="144">
        <v>47.6</v>
      </c>
      <c r="M85" s="144">
        <v>53.7</v>
      </c>
      <c r="N85" s="209">
        <f t="shared" si="3"/>
        <v>47.45000000000001</v>
      </c>
      <c r="O85" s="287">
        <v>100</v>
      </c>
      <c r="Q85" s="286"/>
      <c r="R85" s="286"/>
    </row>
    <row r="86" spans="1:18" s="148" customFormat="1" ht="11.1" customHeight="1" x14ac:dyDescent="0.15">
      <c r="A86" s="6" t="s">
        <v>175</v>
      </c>
      <c r="B86" s="144">
        <v>44.8</v>
      </c>
      <c r="C86" s="146">
        <v>51.5</v>
      </c>
      <c r="D86" s="144">
        <v>56.2</v>
      </c>
      <c r="E86" s="144">
        <v>57.8</v>
      </c>
      <c r="F86" s="144">
        <v>55.6</v>
      </c>
      <c r="G86" s="144">
        <v>62.4</v>
      </c>
      <c r="H86" s="146">
        <v>53</v>
      </c>
      <c r="I86" s="144">
        <v>50.6</v>
      </c>
      <c r="J86" s="144">
        <v>48</v>
      </c>
      <c r="K86" s="144">
        <v>47.1</v>
      </c>
      <c r="L86" s="144">
        <v>47.3</v>
      </c>
      <c r="M86" s="144">
        <v>54.3</v>
      </c>
      <c r="N86" s="209">
        <f t="shared" si="3"/>
        <v>52.383333333333326</v>
      </c>
      <c r="O86" s="287">
        <f t="shared" ref="O86:O87" si="4">ROUND(N86/N85*100,1)</f>
        <v>110.4</v>
      </c>
      <c r="Q86" s="286"/>
      <c r="R86" s="286"/>
    </row>
    <row r="87" spans="1:18" s="148" customFormat="1" ht="11.1" customHeight="1" x14ac:dyDescent="0.15">
      <c r="A87" s="6" t="s">
        <v>185</v>
      </c>
      <c r="B87" s="144">
        <v>50.7</v>
      </c>
      <c r="C87" s="146">
        <v>49.7</v>
      </c>
      <c r="D87" s="144">
        <v>58.3</v>
      </c>
      <c r="E87" s="144">
        <v>55.1</v>
      </c>
      <c r="F87" s="144">
        <v>47.9</v>
      </c>
      <c r="G87" s="144">
        <v>63.1</v>
      </c>
      <c r="H87" s="146">
        <v>62.3</v>
      </c>
      <c r="I87" s="144">
        <v>54.5</v>
      </c>
      <c r="J87" s="144">
        <v>57.7</v>
      </c>
      <c r="K87" s="144">
        <v>59.4</v>
      </c>
      <c r="L87" s="144">
        <v>55.1</v>
      </c>
      <c r="M87" s="144">
        <v>50.9</v>
      </c>
      <c r="N87" s="209">
        <f t="shared" si="3"/>
        <v>55.391666666666673</v>
      </c>
      <c r="O87" s="287">
        <f t="shared" si="4"/>
        <v>105.7</v>
      </c>
      <c r="Q87" s="286"/>
      <c r="R87" s="286"/>
    </row>
    <row r="88" spans="1:18" ht="11.1" customHeight="1" x14ac:dyDescent="0.15">
      <c r="A88" s="6" t="s">
        <v>193</v>
      </c>
      <c r="B88" s="144">
        <v>47.5</v>
      </c>
      <c r="C88" s="146">
        <v>49.6</v>
      </c>
      <c r="D88" s="144">
        <v>53.9</v>
      </c>
      <c r="E88" s="144">
        <v>60.2</v>
      </c>
      <c r="F88" s="144">
        <v>50.4</v>
      </c>
      <c r="G88" s="144"/>
      <c r="H88" s="146"/>
      <c r="I88" s="144"/>
      <c r="J88" s="144"/>
      <c r="K88" s="144"/>
      <c r="L88" s="144"/>
      <c r="M88" s="144"/>
      <c r="N88" s="209"/>
      <c r="O88" s="287"/>
      <c r="Q88" s="17"/>
    </row>
    <row r="89" spans="1:18" ht="9.9499999999999993" customHeight="1" x14ac:dyDescent="0.15">
      <c r="F89" s="379"/>
      <c r="O89" s="156"/>
    </row>
    <row r="90" spans="1:18" ht="9.9499999999999993" customHeight="1" x14ac:dyDescent="0.15">
      <c r="G90" s="156"/>
    </row>
    <row r="93" spans="1:18" ht="30" customHeight="1" x14ac:dyDescent="0.15">
      <c r="N93" s="4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8:Z90"/>
  <sheetViews>
    <sheetView workbookViewId="0">
      <selection activeCell="F89" sqref="F89"/>
    </sheetView>
  </sheetViews>
  <sheetFormatPr defaultRowHeight="9.9499999999999993" customHeight="1" x14ac:dyDescent="0.15"/>
  <cols>
    <col min="1" max="1" width="7.625" customWidth="1"/>
    <col min="2" max="13" width="6.125" customWidth="1"/>
    <col min="14" max="26" width="7.625" customWidth="1"/>
  </cols>
  <sheetData>
    <row r="18" spans="1:26" ht="9.9499999999999993" customHeight="1" x14ac:dyDescent="0.1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23" spans="1:26" ht="3" customHeight="1" x14ac:dyDescent="0.15"/>
    <row r="24" spans="1:26" ht="11.1" customHeight="1" x14ac:dyDescent="0.15">
      <c r="A24" s="6"/>
      <c r="B24" s="7" t="s">
        <v>76</v>
      </c>
      <c r="C24" s="7" t="s">
        <v>77</v>
      </c>
      <c r="D24" s="7" t="s">
        <v>78</v>
      </c>
      <c r="E24" s="7" t="s">
        <v>79</v>
      </c>
      <c r="F24" s="7" t="s">
        <v>80</v>
      </c>
      <c r="G24" s="7" t="s">
        <v>81</v>
      </c>
      <c r="H24" s="7" t="s">
        <v>82</v>
      </c>
      <c r="I24" s="7" t="s">
        <v>83</v>
      </c>
      <c r="J24" s="7" t="s">
        <v>84</v>
      </c>
      <c r="K24" s="7" t="s">
        <v>85</v>
      </c>
      <c r="L24" s="7" t="s">
        <v>86</v>
      </c>
      <c r="M24" s="7" t="s">
        <v>87</v>
      </c>
      <c r="N24" s="204" t="s">
        <v>121</v>
      </c>
      <c r="O24" s="147" t="s">
        <v>124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1.1" customHeight="1" x14ac:dyDescent="0.15">
      <c r="A25" s="6" t="s">
        <v>173</v>
      </c>
      <c r="B25" s="155">
        <v>46.8</v>
      </c>
      <c r="C25" s="155">
        <v>51.9</v>
      </c>
      <c r="D25" s="155">
        <v>48.4</v>
      </c>
      <c r="E25" s="155">
        <v>60.2</v>
      </c>
      <c r="F25" s="155">
        <v>52.3</v>
      </c>
      <c r="G25" s="155">
        <v>59.3</v>
      </c>
      <c r="H25" s="155">
        <v>66.7</v>
      </c>
      <c r="I25" s="155">
        <v>43.7</v>
      </c>
      <c r="J25" s="155">
        <v>73.5</v>
      </c>
      <c r="K25" s="155">
        <v>62.6</v>
      </c>
      <c r="L25" s="155">
        <v>59.5</v>
      </c>
      <c r="M25" s="155">
        <v>53.9</v>
      </c>
      <c r="N25" s="302">
        <f>SUM(B25:M25)</f>
        <v>678.8</v>
      </c>
      <c r="O25" s="205">
        <v>122.6</v>
      </c>
      <c r="P25" s="153"/>
      <c r="Q25" s="285"/>
      <c r="R25" s="285"/>
      <c r="S25" s="153"/>
      <c r="T25" s="153"/>
      <c r="U25" s="153"/>
      <c r="V25" s="153"/>
      <c r="W25" s="153"/>
      <c r="X25" s="153"/>
      <c r="Y25" s="153"/>
      <c r="Z25" s="153"/>
    </row>
    <row r="26" spans="1:26" ht="11.1" customHeight="1" x14ac:dyDescent="0.15">
      <c r="A26" s="6" t="s">
        <v>172</v>
      </c>
      <c r="B26" s="155">
        <v>47.8</v>
      </c>
      <c r="C26" s="155">
        <v>44.8</v>
      </c>
      <c r="D26" s="155">
        <v>52.1</v>
      </c>
      <c r="E26" s="155">
        <v>55.6</v>
      </c>
      <c r="F26" s="155">
        <v>47.6</v>
      </c>
      <c r="G26" s="155">
        <v>72.400000000000006</v>
      </c>
      <c r="H26" s="155">
        <v>64.7</v>
      </c>
      <c r="I26" s="155">
        <v>42.3</v>
      </c>
      <c r="J26" s="155">
        <v>49.9</v>
      </c>
      <c r="K26" s="155">
        <v>47.9</v>
      </c>
      <c r="L26" s="155">
        <v>46.1</v>
      </c>
      <c r="M26" s="155">
        <v>44.3</v>
      </c>
      <c r="N26" s="302">
        <f>SUM(B26:M26)</f>
        <v>615.49999999999989</v>
      </c>
      <c r="O26" s="205">
        <f t="shared" ref="O26:O28" si="0">ROUND(N26/N25*100,1)</f>
        <v>90.7</v>
      </c>
      <c r="P26" s="153"/>
      <c r="Q26" s="285"/>
      <c r="R26" s="285"/>
      <c r="S26" s="153"/>
      <c r="T26" s="153"/>
      <c r="U26" s="153"/>
      <c r="V26" s="153"/>
      <c r="W26" s="153"/>
      <c r="X26" s="153"/>
      <c r="Y26" s="153"/>
      <c r="Z26" s="153"/>
    </row>
    <row r="27" spans="1:26" ht="11.1" customHeight="1" x14ac:dyDescent="0.15">
      <c r="A27" s="6" t="s">
        <v>175</v>
      </c>
      <c r="B27" s="155">
        <v>44.4</v>
      </c>
      <c r="C27" s="155">
        <v>43.2</v>
      </c>
      <c r="D27" s="155">
        <v>58.3</v>
      </c>
      <c r="E27" s="155">
        <v>82.3</v>
      </c>
      <c r="F27" s="155">
        <v>75.599999999999994</v>
      </c>
      <c r="G27" s="155">
        <v>80.5</v>
      </c>
      <c r="H27" s="155">
        <v>62.3</v>
      </c>
      <c r="I27" s="155">
        <v>50.4</v>
      </c>
      <c r="J27" s="155">
        <v>48.5</v>
      </c>
      <c r="K27" s="155">
        <v>53.2</v>
      </c>
      <c r="L27" s="155">
        <v>47.2</v>
      </c>
      <c r="M27" s="155">
        <v>49</v>
      </c>
      <c r="N27" s="302">
        <f>SUM(B27:M27)</f>
        <v>694.90000000000009</v>
      </c>
      <c r="O27" s="205">
        <f t="shared" si="0"/>
        <v>112.9</v>
      </c>
      <c r="P27" s="153"/>
      <c r="Q27" s="285"/>
      <c r="R27" s="285"/>
      <c r="S27" s="153"/>
      <c r="T27" s="153"/>
      <c r="U27" s="153"/>
      <c r="V27" s="153"/>
      <c r="W27" s="153"/>
      <c r="X27" s="153"/>
      <c r="Y27" s="153"/>
      <c r="Z27" s="153"/>
    </row>
    <row r="28" spans="1:26" ht="11.1" customHeight="1" x14ac:dyDescent="0.15">
      <c r="A28" s="6" t="s">
        <v>185</v>
      </c>
      <c r="B28" s="155">
        <v>55.9</v>
      </c>
      <c r="C28" s="155">
        <v>45.3</v>
      </c>
      <c r="D28" s="155">
        <v>66.8</v>
      </c>
      <c r="E28" s="155">
        <v>60.7</v>
      </c>
      <c r="F28" s="155">
        <v>50.5</v>
      </c>
      <c r="G28" s="155">
        <v>71.599999999999994</v>
      </c>
      <c r="H28" s="155">
        <v>77</v>
      </c>
      <c r="I28" s="155">
        <v>59.3</v>
      </c>
      <c r="J28" s="155">
        <v>70.2</v>
      </c>
      <c r="K28" s="155">
        <v>61.2</v>
      </c>
      <c r="L28" s="155">
        <v>59</v>
      </c>
      <c r="M28" s="155">
        <v>56.5</v>
      </c>
      <c r="N28" s="302">
        <f>SUM(B28:M28)</f>
        <v>734</v>
      </c>
      <c r="O28" s="205">
        <f t="shared" si="0"/>
        <v>105.6</v>
      </c>
      <c r="P28" s="153"/>
      <c r="Q28" s="285"/>
      <c r="R28" s="285"/>
      <c r="S28" s="153"/>
      <c r="T28" s="153"/>
      <c r="U28" s="153"/>
      <c r="V28" s="153"/>
      <c r="W28" s="153"/>
      <c r="X28" s="153"/>
      <c r="Y28" s="153"/>
      <c r="Z28" s="153"/>
    </row>
    <row r="29" spans="1:26" ht="11.1" customHeight="1" x14ac:dyDescent="0.15">
      <c r="A29" s="6" t="s">
        <v>193</v>
      </c>
      <c r="B29" s="155">
        <v>51.7</v>
      </c>
      <c r="C29" s="155">
        <v>54.7</v>
      </c>
      <c r="D29" s="155">
        <v>64.900000000000006</v>
      </c>
      <c r="E29" s="155">
        <v>78.400000000000006</v>
      </c>
      <c r="F29" s="155">
        <v>75.5</v>
      </c>
      <c r="G29" s="155"/>
      <c r="H29" s="155"/>
      <c r="I29" s="155"/>
      <c r="J29" s="155"/>
      <c r="K29" s="155"/>
      <c r="L29" s="155"/>
      <c r="M29" s="155"/>
      <c r="N29" s="302"/>
      <c r="O29" s="205"/>
      <c r="P29" s="153"/>
      <c r="S29" s="153"/>
      <c r="T29" s="153"/>
      <c r="U29" s="153"/>
      <c r="V29" s="153"/>
      <c r="W29" s="153"/>
      <c r="X29" s="153"/>
      <c r="Y29" s="153"/>
      <c r="Z29" s="153"/>
    </row>
    <row r="30" spans="1:26" ht="9.75" customHeight="1" x14ac:dyDescent="0.15"/>
    <row r="51" spans="1:26" ht="9.9499999999999993" customHeight="1" x14ac:dyDescent="0.15">
      <c r="D51" s="17"/>
    </row>
    <row r="53" spans="1:26" ht="11.1" customHeight="1" x14ac:dyDescent="0.15">
      <c r="A53" s="6"/>
      <c r="B53" s="7" t="s">
        <v>76</v>
      </c>
      <c r="C53" s="7" t="s">
        <v>77</v>
      </c>
      <c r="D53" s="7" t="s">
        <v>78</v>
      </c>
      <c r="E53" s="7" t="s">
        <v>79</v>
      </c>
      <c r="F53" s="7" t="s">
        <v>80</v>
      </c>
      <c r="G53" s="7" t="s">
        <v>81</v>
      </c>
      <c r="H53" s="7" t="s">
        <v>82</v>
      </c>
      <c r="I53" s="7" t="s">
        <v>83</v>
      </c>
      <c r="J53" s="7" t="s">
        <v>84</v>
      </c>
      <c r="K53" s="7" t="s">
        <v>85</v>
      </c>
      <c r="L53" s="7" t="s">
        <v>86</v>
      </c>
      <c r="M53" s="7" t="s">
        <v>87</v>
      </c>
      <c r="N53" s="204" t="s">
        <v>122</v>
      </c>
      <c r="O53" s="147" t="s">
        <v>124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1.1" customHeight="1" x14ac:dyDescent="0.15">
      <c r="A54" s="6" t="s">
        <v>173</v>
      </c>
      <c r="B54" s="155">
        <v>54.8</v>
      </c>
      <c r="C54" s="155">
        <v>59.3</v>
      </c>
      <c r="D54" s="155">
        <v>58.7</v>
      </c>
      <c r="E54" s="155">
        <v>64.3</v>
      </c>
      <c r="F54" s="155">
        <v>57.2</v>
      </c>
      <c r="G54" s="155">
        <v>59.5</v>
      </c>
      <c r="H54" s="155">
        <v>57.8</v>
      </c>
      <c r="I54" s="155">
        <v>57.5</v>
      </c>
      <c r="J54" s="155">
        <v>57.6</v>
      </c>
      <c r="K54" s="155">
        <v>61</v>
      </c>
      <c r="L54" s="155">
        <v>58.2</v>
      </c>
      <c r="M54" s="155">
        <v>62.9</v>
      </c>
      <c r="N54" s="210">
        <f>SUM(B54:M54)/12</f>
        <v>59.06666666666667</v>
      </c>
      <c r="O54" s="205">
        <v>122.6</v>
      </c>
      <c r="P54" s="153"/>
      <c r="Q54" s="288"/>
      <c r="R54" s="288"/>
      <c r="S54" s="153"/>
      <c r="T54" s="153"/>
      <c r="U54" s="153"/>
      <c r="V54" s="153"/>
      <c r="W54" s="153"/>
      <c r="X54" s="153"/>
      <c r="Y54" s="153"/>
      <c r="Z54" s="153"/>
    </row>
    <row r="55" spans="1:26" ht="11.1" customHeight="1" x14ac:dyDescent="0.15">
      <c r="A55" s="6" t="s">
        <v>172</v>
      </c>
      <c r="B55" s="155">
        <v>65.900000000000006</v>
      </c>
      <c r="C55" s="155">
        <v>65.900000000000006</v>
      </c>
      <c r="D55" s="155">
        <v>60.8</v>
      </c>
      <c r="E55" s="155">
        <v>61</v>
      </c>
      <c r="F55" s="155">
        <v>64.599999999999994</v>
      </c>
      <c r="G55" s="155">
        <v>55.6</v>
      </c>
      <c r="H55" s="155">
        <v>43</v>
      </c>
      <c r="I55" s="155">
        <v>47.8</v>
      </c>
      <c r="J55" s="155">
        <v>53.1</v>
      </c>
      <c r="K55" s="155">
        <v>53.4</v>
      </c>
      <c r="L55" s="155">
        <v>34</v>
      </c>
      <c r="M55" s="155">
        <v>32.1</v>
      </c>
      <c r="N55" s="210">
        <f>SUM(B55:M55)/12</f>
        <v>53.1</v>
      </c>
      <c r="O55" s="205">
        <f t="shared" ref="O55:O57" si="1">ROUND(N55/N54*100,1)</f>
        <v>89.9</v>
      </c>
      <c r="P55" s="153"/>
      <c r="Q55" s="288"/>
      <c r="R55" s="288"/>
      <c r="S55" s="153"/>
      <c r="T55" s="153"/>
      <c r="U55" s="153"/>
      <c r="V55" s="153"/>
      <c r="W55" s="153"/>
      <c r="X55" s="153"/>
      <c r="Y55" s="153"/>
      <c r="Z55" s="153"/>
    </row>
    <row r="56" spans="1:26" ht="11.1" customHeight="1" x14ac:dyDescent="0.15">
      <c r="A56" s="6" t="s">
        <v>175</v>
      </c>
      <c r="B56" s="155">
        <v>32.1</v>
      </c>
      <c r="C56" s="155">
        <v>30.1</v>
      </c>
      <c r="D56" s="155">
        <v>28.9</v>
      </c>
      <c r="E56" s="155">
        <v>38</v>
      </c>
      <c r="F56" s="155">
        <v>43.4</v>
      </c>
      <c r="G56" s="155">
        <v>45.9</v>
      </c>
      <c r="H56" s="155">
        <v>40.200000000000003</v>
      </c>
      <c r="I56" s="155">
        <v>40.5</v>
      </c>
      <c r="J56" s="155">
        <v>41.7</v>
      </c>
      <c r="K56" s="155">
        <v>40.799999999999997</v>
      </c>
      <c r="L56" s="155">
        <v>40.1</v>
      </c>
      <c r="M56" s="155">
        <v>39.6</v>
      </c>
      <c r="N56" s="210">
        <f>SUM(B56:M56)/12</f>
        <v>38.44166666666667</v>
      </c>
      <c r="O56" s="205">
        <f t="shared" si="1"/>
        <v>72.400000000000006</v>
      </c>
      <c r="P56" s="153"/>
      <c r="Q56" s="288"/>
      <c r="R56" s="288"/>
      <c r="S56" s="153"/>
      <c r="T56" s="153"/>
      <c r="U56" s="153"/>
      <c r="V56" s="153"/>
      <c r="W56" s="153"/>
      <c r="X56" s="153"/>
      <c r="Y56" s="153"/>
      <c r="Z56" s="153"/>
    </row>
    <row r="57" spans="1:26" ht="11.1" customHeight="1" x14ac:dyDescent="0.15">
      <c r="A57" s="6" t="s">
        <v>185</v>
      </c>
      <c r="B57" s="155">
        <v>40.9</v>
      </c>
      <c r="C57" s="155">
        <v>41</v>
      </c>
      <c r="D57" s="155">
        <v>39.5</v>
      </c>
      <c r="E57" s="155">
        <v>39.4</v>
      </c>
      <c r="F57" s="155">
        <v>37.9</v>
      </c>
      <c r="G57" s="155">
        <v>41.3</v>
      </c>
      <c r="H57" s="155">
        <v>37.5</v>
      </c>
      <c r="I57" s="155">
        <v>38.6</v>
      </c>
      <c r="J57" s="155">
        <v>37.9</v>
      </c>
      <c r="K57" s="155">
        <v>39.700000000000003</v>
      </c>
      <c r="L57" s="155">
        <v>43.1</v>
      </c>
      <c r="M57" s="155">
        <v>40.299999999999997</v>
      </c>
      <c r="N57" s="210">
        <f>SUM(B57:M57)/12</f>
        <v>39.758333333333333</v>
      </c>
      <c r="O57" s="205">
        <f t="shared" si="1"/>
        <v>103.4</v>
      </c>
      <c r="P57" s="153"/>
      <c r="Q57" s="288"/>
      <c r="R57" s="288"/>
      <c r="S57" s="153"/>
      <c r="T57" s="153"/>
      <c r="U57" s="153"/>
      <c r="V57" s="153"/>
      <c r="W57" s="153"/>
      <c r="X57" s="153"/>
      <c r="Y57" s="153"/>
      <c r="Z57" s="153"/>
    </row>
    <row r="58" spans="1:26" ht="11.1" customHeight="1" x14ac:dyDescent="0.15">
      <c r="A58" s="6" t="s">
        <v>193</v>
      </c>
      <c r="B58" s="155">
        <v>43.2</v>
      </c>
      <c r="C58" s="155">
        <v>43.6</v>
      </c>
      <c r="D58" s="155">
        <v>42.1</v>
      </c>
      <c r="E58" s="155">
        <v>42.7</v>
      </c>
      <c r="F58" s="155">
        <v>44.7</v>
      </c>
      <c r="G58" s="155"/>
      <c r="H58" s="155"/>
      <c r="I58" s="155"/>
      <c r="J58" s="155"/>
      <c r="K58" s="155"/>
      <c r="L58" s="155"/>
      <c r="M58" s="155"/>
      <c r="N58" s="210"/>
      <c r="O58" s="205"/>
      <c r="P58" s="153"/>
      <c r="Q58" s="213"/>
      <c r="R58" s="213"/>
      <c r="S58" s="153"/>
      <c r="T58" s="153"/>
      <c r="U58" s="153"/>
      <c r="V58" s="153"/>
      <c r="W58" s="153"/>
      <c r="X58" s="153"/>
      <c r="Y58" s="153"/>
      <c r="Z58" s="153"/>
    </row>
    <row r="59" spans="1:26" ht="9.9499999999999993" customHeight="1" x14ac:dyDescent="0.15">
      <c r="Q59" s="217"/>
    </row>
    <row r="82" spans="1:26" ht="6" customHeight="1" x14ac:dyDescent="0.15"/>
    <row r="83" spans="1:26" ht="11.1" customHeight="1" x14ac:dyDescent="0.15">
      <c r="A83" s="6"/>
      <c r="B83" s="7" t="s">
        <v>76</v>
      </c>
      <c r="C83" s="7" t="s">
        <v>77</v>
      </c>
      <c r="D83" s="7" t="s">
        <v>78</v>
      </c>
      <c r="E83" s="7" t="s">
        <v>79</v>
      </c>
      <c r="F83" s="7" t="s">
        <v>80</v>
      </c>
      <c r="G83" s="7" t="s">
        <v>81</v>
      </c>
      <c r="H83" s="7" t="s">
        <v>82</v>
      </c>
      <c r="I83" s="7" t="s">
        <v>83</v>
      </c>
      <c r="J83" s="7" t="s">
        <v>84</v>
      </c>
      <c r="K83" s="7" t="s">
        <v>85</v>
      </c>
      <c r="L83" s="7" t="s">
        <v>86</v>
      </c>
      <c r="M83" s="7" t="s">
        <v>87</v>
      </c>
      <c r="N83" s="204" t="s">
        <v>122</v>
      </c>
      <c r="O83" s="147" t="s">
        <v>124</v>
      </c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1.1" customHeight="1" x14ac:dyDescent="0.15">
      <c r="A84" s="6" t="s">
        <v>173</v>
      </c>
      <c r="B84" s="11">
        <v>85.7</v>
      </c>
      <c r="C84" s="11">
        <v>87</v>
      </c>
      <c r="D84" s="11">
        <v>82.4</v>
      </c>
      <c r="E84" s="11">
        <v>93.3</v>
      </c>
      <c r="F84" s="11">
        <v>92</v>
      </c>
      <c r="G84" s="11">
        <v>99.6</v>
      </c>
      <c r="H84" s="11">
        <v>115.3</v>
      </c>
      <c r="I84" s="11">
        <v>76.099999999999994</v>
      </c>
      <c r="J84" s="11">
        <v>127.5</v>
      </c>
      <c r="K84" s="11">
        <v>102.6</v>
      </c>
      <c r="L84" s="11">
        <v>102.2</v>
      </c>
      <c r="M84" s="11">
        <v>85.1</v>
      </c>
      <c r="N84" s="209">
        <f>SUM(B84:M84)/12</f>
        <v>95.733333333333334</v>
      </c>
      <c r="O84" s="146">
        <v>99.7</v>
      </c>
      <c r="P84" s="48"/>
      <c r="Q84" s="17"/>
      <c r="R84" s="17"/>
      <c r="S84" s="48"/>
      <c r="T84" s="48"/>
      <c r="U84" s="48"/>
      <c r="V84" s="48"/>
      <c r="W84" s="48"/>
      <c r="X84" s="48"/>
      <c r="Y84" s="48"/>
      <c r="Z84" s="48"/>
    </row>
    <row r="85" spans="1:26" ht="11.1" customHeight="1" x14ac:dyDescent="0.15">
      <c r="A85" s="6" t="s">
        <v>172</v>
      </c>
      <c r="B85" s="11">
        <v>71.8</v>
      </c>
      <c r="C85" s="11">
        <v>67.900000000000006</v>
      </c>
      <c r="D85" s="11">
        <v>86.3</v>
      </c>
      <c r="E85" s="11">
        <v>91.1</v>
      </c>
      <c r="F85" s="11">
        <v>72.900000000000006</v>
      </c>
      <c r="G85" s="11">
        <v>127.8</v>
      </c>
      <c r="H85" s="11">
        <v>144</v>
      </c>
      <c r="I85" s="11">
        <v>88.1</v>
      </c>
      <c r="J85" s="11">
        <v>93.5</v>
      </c>
      <c r="K85" s="11">
        <v>89.7</v>
      </c>
      <c r="L85" s="11">
        <v>127.8</v>
      </c>
      <c r="M85" s="11">
        <v>136.69999999999999</v>
      </c>
      <c r="N85" s="209">
        <f>SUM(B85:M85)/12</f>
        <v>99.800000000000011</v>
      </c>
      <c r="O85" s="146">
        <f t="shared" ref="O85:O87" si="2">ROUND(N85/N84*100,1)</f>
        <v>104.2</v>
      </c>
      <c r="P85" s="48"/>
      <c r="Q85" s="17"/>
      <c r="R85" s="17"/>
      <c r="S85" s="48"/>
      <c r="T85" s="48"/>
      <c r="U85" s="48"/>
      <c r="V85" s="48"/>
      <c r="W85" s="48"/>
      <c r="X85" s="48"/>
      <c r="Y85" s="48"/>
      <c r="Z85" s="48"/>
    </row>
    <row r="86" spans="1:26" ht="11.1" customHeight="1" x14ac:dyDescent="0.15">
      <c r="A86" s="6" t="s">
        <v>175</v>
      </c>
      <c r="B86" s="11">
        <v>138.19999999999999</v>
      </c>
      <c r="C86" s="11">
        <v>142.4</v>
      </c>
      <c r="D86" s="11">
        <v>199.9</v>
      </c>
      <c r="E86" s="11">
        <v>232.5</v>
      </c>
      <c r="F86" s="11">
        <v>179</v>
      </c>
      <c r="G86" s="11">
        <v>177.6</v>
      </c>
      <c r="H86" s="11">
        <v>151.19999999999999</v>
      </c>
      <c r="I86" s="11">
        <v>124.5</v>
      </c>
      <c r="J86" s="11">
        <v>116.7</v>
      </c>
      <c r="K86" s="11">
        <v>129.9</v>
      </c>
      <c r="L86" s="11">
        <v>117.4</v>
      </c>
      <c r="M86" s="11">
        <v>123.6</v>
      </c>
      <c r="N86" s="209">
        <f>SUM(B86:M86)/12</f>
        <v>152.74166666666667</v>
      </c>
      <c r="O86" s="146">
        <f t="shared" si="2"/>
        <v>153</v>
      </c>
      <c r="P86" s="48"/>
      <c r="Q86" s="17"/>
      <c r="R86" s="17"/>
      <c r="S86" s="48"/>
      <c r="T86" s="48"/>
      <c r="U86" s="48"/>
      <c r="V86" s="48"/>
      <c r="W86" s="48"/>
      <c r="X86" s="48"/>
      <c r="Y86" s="48"/>
      <c r="Z86" s="48"/>
    </row>
    <row r="87" spans="1:26" ht="11.1" customHeight="1" x14ac:dyDescent="0.15">
      <c r="A87" s="6" t="s">
        <v>185</v>
      </c>
      <c r="B87" s="11">
        <v>137.30000000000001</v>
      </c>
      <c r="C87" s="11">
        <v>110.5</v>
      </c>
      <c r="D87" s="11">
        <v>167.7</v>
      </c>
      <c r="E87" s="11">
        <v>153.9</v>
      </c>
      <c r="F87" s="11">
        <v>132.6</v>
      </c>
      <c r="G87" s="11">
        <v>176.4</v>
      </c>
      <c r="H87" s="11">
        <v>200.3</v>
      </c>
      <c r="I87" s="11">
        <v>154.69999999999999</v>
      </c>
      <c r="J87" s="11">
        <v>184.4</v>
      </c>
      <c r="K87" s="11">
        <v>155.5</v>
      </c>
      <c r="L87" s="11">
        <v>138.4</v>
      </c>
      <c r="M87" s="11">
        <v>138.80000000000001</v>
      </c>
      <c r="N87" s="209">
        <f>SUM(B87:M87)/12</f>
        <v>154.20833333333334</v>
      </c>
      <c r="O87" s="146">
        <f t="shared" si="2"/>
        <v>101</v>
      </c>
      <c r="P87" s="48"/>
      <c r="Q87" s="17"/>
      <c r="R87" s="17"/>
      <c r="S87" s="48"/>
      <c r="T87" s="48"/>
      <c r="U87" s="48"/>
      <c r="V87" s="48"/>
      <c r="W87" s="48"/>
      <c r="X87" s="48"/>
      <c r="Y87" s="48"/>
      <c r="Z87" s="48"/>
    </row>
    <row r="88" spans="1:26" ht="11.1" customHeight="1" x14ac:dyDescent="0.15">
      <c r="A88" s="6" t="s">
        <v>193</v>
      </c>
      <c r="B88" s="11">
        <v>120.5</v>
      </c>
      <c r="C88" s="11">
        <v>125.7</v>
      </c>
      <c r="D88" s="11">
        <v>153</v>
      </c>
      <c r="E88" s="11">
        <v>184.3</v>
      </c>
      <c r="F88" s="11">
        <v>170.6</v>
      </c>
      <c r="G88" s="11"/>
      <c r="H88" s="11"/>
      <c r="I88" s="11"/>
      <c r="J88" s="11"/>
      <c r="K88" s="11"/>
      <c r="L88" s="11"/>
      <c r="M88" s="11"/>
      <c r="N88" s="209"/>
      <c r="O88" s="146"/>
      <c r="P88" s="48"/>
      <c r="Q88" s="350"/>
      <c r="R88" s="350"/>
      <c r="S88" s="48"/>
      <c r="T88" s="48"/>
      <c r="U88" s="48"/>
      <c r="V88" s="48"/>
      <c r="W88" s="48"/>
      <c r="X88" s="48"/>
      <c r="Y88" s="48"/>
      <c r="Z88" s="48"/>
    </row>
    <row r="89" spans="1:26" ht="9.9499999999999993" customHeight="1" x14ac:dyDescent="0.15">
      <c r="C89" s="366"/>
      <c r="D89" s="148"/>
    </row>
    <row r="90" spans="1:26" ht="9.9499999999999993" customHeight="1" x14ac:dyDescent="0.15">
      <c r="D90" s="148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8:Z89"/>
  <sheetViews>
    <sheetView zoomScaleNormal="100" workbookViewId="0">
      <selection activeCell="F89" sqref="F89"/>
    </sheetView>
  </sheetViews>
  <sheetFormatPr defaultRowHeight="9.9499999999999993" customHeight="1" x14ac:dyDescent="0.15"/>
  <cols>
    <col min="1" max="1" width="8" customWidth="1"/>
    <col min="2" max="13" width="6.125" customWidth="1"/>
    <col min="14" max="26" width="7.625" customWidth="1"/>
  </cols>
  <sheetData>
    <row r="8" spans="1:26" ht="9.9499999999999993" customHeight="1" x14ac:dyDescent="0.1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26" ht="9.9499999999999993" customHeight="1" x14ac:dyDescent="0.1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 ht="9.9499999999999993" customHeight="1" x14ac:dyDescent="0.1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ht="9.9499999999999993" customHeight="1" x14ac:dyDescent="0.1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9.9499999999999993" customHeight="1" x14ac:dyDescent="0.1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9" spans="1:26" ht="9.9499999999999993" customHeight="1" x14ac:dyDescent="0.1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ht="9.9499999999999993" customHeight="1" x14ac:dyDescent="0.1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9.9499999999999993" customHeight="1" x14ac:dyDescent="0.1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9.9499999999999993" customHeight="1" x14ac:dyDescent="0.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3.75" customHeight="1" x14ac:dyDescent="0.1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11.1" customHeight="1" x14ac:dyDescent="0.15">
      <c r="A24" s="6"/>
      <c r="B24" s="7" t="s">
        <v>76</v>
      </c>
      <c r="C24" s="7" t="s">
        <v>77</v>
      </c>
      <c r="D24" s="7" t="s">
        <v>78</v>
      </c>
      <c r="E24" s="7" t="s">
        <v>79</v>
      </c>
      <c r="F24" s="7" t="s">
        <v>80</v>
      </c>
      <c r="G24" s="7" t="s">
        <v>81</v>
      </c>
      <c r="H24" s="7" t="s">
        <v>82</v>
      </c>
      <c r="I24" s="7" t="s">
        <v>83</v>
      </c>
      <c r="J24" s="7" t="s">
        <v>84</v>
      </c>
      <c r="K24" s="7" t="s">
        <v>85</v>
      </c>
      <c r="L24" s="7" t="s">
        <v>86</v>
      </c>
      <c r="M24" s="7" t="s">
        <v>87</v>
      </c>
      <c r="N24" s="204" t="s">
        <v>121</v>
      </c>
      <c r="O24" s="147" t="s">
        <v>124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1.1" customHeight="1" x14ac:dyDescent="0.15">
      <c r="A25" s="6" t="s">
        <v>173</v>
      </c>
      <c r="B25" s="353">
        <v>96.4</v>
      </c>
      <c r="C25" s="353">
        <v>100.8</v>
      </c>
      <c r="D25" s="353">
        <v>119.9</v>
      </c>
      <c r="E25" s="353">
        <v>122</v>
      </c>
      <c r="F25" s="353">
        <v>123.5</v>
      </c>
      <c r="G25" s="353">
        <v>126.2</v>
      </c>
      <c r="H25" s="353">
        <v>126.9</v>
      </c>
      <c r="I25" s="353">
        <v>97.5</v>
      </c>
      <c r="J25" s="353">
        <v>114.1</v>
      </c>
      <c r="K25" s="353">
        <v>104.1</v>
      </c>
      <c r="L25" s="353">
        <v>95.1</v>
      </c>
      <c r="M25" s="353">
        <v>110</v>
      </c>
      <c r="N25" s="210">
        <f>SUM(B25:M25)</f>
        <v>1336.4999999999998</v>
      </c>
      <c r="O25" s="354">
        <v>94</v>
      </c>
      <c r="P25" s="153"/>
      <c r="Q25" s="285"/>
      <c r="R25" s="285"/>
      <c r="S25" s="153"/>
      <c r="T25" s="153"/>
      <c r="U25" s="153"/>
      <c r="V25" s="153"/>
      <c r="W25" s="153"/>
      <c r="X25" s="153"/>
      <c r="Y25" s="153"/>
      <c r="Z25" s="153"/>
    </row>
    <row r="26" spans="1:26" ht="11.1" customHeight="1" x14ac:dyDescent="0.15">
      <c r="A26" s="6" t="s">
        <v>172</v>
      </c>
      <c r="B26" s="353">
        <v>84.4</v>
      </c>
      <c r="C26" s="353">
        <v>90.2</v>
      </c>
      <c r="D26" s="353">
        <v>113.2</v>
      </c>
      <c r="E26" s="353">
        <v>112.9</v>
      </c>
      <c r="F26" s="353">
        <v>92.8</v>
      </c>
      <c r="G26" s="353">
        <v>100.2</v>
      </c>
      <c r="H26" s="353">
        <v>103</v>
      </c>
      <c r="I26" s="353">
        <v>90.2</v>
      </c>
      <c r="J26" s="353">
        <v>95.8</v>
      </c>
      <c r="K26" s="353">
        <v>131.9</v>
      </c>
      <c r="L26" s="353">
        <v>84.5</v>
      </c>
      <c r="M26" s="353">
        <v>78.599999999999994</v>
      </c>
      <c r="N26" s="210">
        <f>SUM(B26:M26)</f>
        <v>1177.6999999999998</v>
      </c>
      <c r="O26" s="354">
        <f t="shared" ref="O26:O28" si="0">ROUND(N26/N25*100,1)</f>
        <v>88.1</v>
      </c>
      <c r="P26" s="357"/>
      <c r="Q26" s="358"/>
      <c r="R26" s="358"/>
      <c r="S26" s="357"/>
      <c r="T26" s="357"/>
      <c r="U26" s="357"/>
      <c r="V26" s="357"/>
      <c r="W26" s="357"/>
      <c r="X26" s="357"/>
      <c r="Y26" s="357"/>
      <c r="Z26" s="357"/>
    </row>
    <row r="27" spans="1:26" ht="11.1" customHeight="1" x14ac:dyDescent="0.15">
      <c r="A27" s="6" t="s">
        <v>175</v>
      </c>
      <c r="B27" s="353">
        <v>75.7</v>
      </c>
      <c r="C27" s="353">
        <v>92.3</v>
      </c>
      <c r="D27" s="353">
        <v>105</v>
      </c>
      <c r="E27" s="353">
        <v>103.6</v>
      </c>
      <c r="F27" s="353">
        <v>94.9</v>
      </c>
      <c r="G27" s="353">
        <v>106.3</v>
      </c>
      <c r="H27" s="353">
        <v>100.1</v>
      </c>
      <c r="I27" s="353">
        <v>100.9</v>
      </c>
      <c r="J27" s="353">
        <v>91.8</v>
      </c>
      <c r="K27" s="353">
        <v>87.4</v>
      </c>
      <c r="L27" s="353">
        <v>90</v>
      </c>
      <c r="M27" s="353">
        <v>78.099999999999994</v>
      </c>
      <c r="N27" s="210">
        <f>SUM(B27:M27)</f>
        <v>1126.0999999999999</v>
      </c>
      <c r="O27" s="354">
        <f t="shared" si="0"/>
        <v>95.6</v>
      </c>
      <c r="P27" s="357"/>
      <c r="Q27" s="358"/>
      <c r="R27" s="358"/>
      <c r="S27" s="357"/>
      <c r="T27" s="357"/>
      <c r="U27" s="357"/>
      <c r="V27" s="357"/>
      <c r="W27" s="357"/>
      <c r="X27" s="357"/>
      <c r="Y27" s="357"/>
      <c r="Z27" s="357"/>
    </row>
    <row r="28" spans="1:26" ht="11.1" customHeight="1" x14ac:dyDescent="0.15">
      <c r="A28" s="6" t="s">
        <v>185</v>
      </c>
      <c r="B28" s="353">
        <v>68.900000000000006</v>
      </c>
      <c r="C28" s="353">
        <v>75.7</v>
      </c>
      <c r="D28" s="353">
        <v>96.3</v>
      </c>
      <c r="E28" s="353">
        <v>98.9</v>
      </c>
      <c r="F28" s="353">
        <v>89.3</v>
      </c>
      <c r="G28" s="353">
        <v>96</v>
      </c>
      <c r="H28" s="353">
        <v>90.2</v>
      </c>
      <c r="I28" s="353">
        <v>87.2</v>
      </c>
      <c r="J28" s="353">
        <v>85.7</v>
      </c>
      <c r="K28" s="353">
        <v>93.5</v>
      </c>
      <c r="L28" s="353">
        <v>82.1</v>
      </c>
      <c r="M28" s="353">
        <v>87</v>
      </c>
      <c r="N28" s="210">
        <f>SUM(B28:M28)</f>
        <v>1050.8000000000002</v>
      </c>
      <c r="O28" s="354">
        <f t="shared" si="0"/>
        <v>93.3</v>
      </c>
      <c r="P28" s="357"/>
      <c r="Q28" s="358"/>
      <c r="R28" s="358"/>
      <c r="S28" s="357"/>
      <c r="T28" s="357"/>
      <c r="U28" s="357"/>
      <c r="V28" s="357"/>
      <c r="W28" s="357"/>
      <c r="X28" s="357"/>
      <c r="Y28" s="357"/>
      <c r="Z28" s="357"/>
    </row>
    <row r="29" spans="1:26" ht="11.1" customHeight="1" x14ac:dyDescent="0.15">
      <c r="A29" s="6" t="s">
        <v>193</v>
      </c>
      <c r="B29" s="353">
        <v>72.7</v>
      </c>
      <c r="C29" s="353">
        <v>83.2</v>
      </c>
      <c r="D29" s="353">
        <v>89.9</v>
      </c>
      <c r="E29" s="353">
        <v>103.8</v>
      </c>
      <c r="F29" s="353">
        <v>94.4</v>
      </c>
      <c r="G29" s="353"/>
      <c r="H29" s="353"/>
      <c r="I29" s="353"/>
      <c r="J29" s="353"/>
      <c r="K29" s="353"/>
      <c r="L29" s="353"/>
      <c r="M29" s="353"/>
      <c r="N29" s="210"/>
      <c r="O29" s="354"/>
      <c r="P29" s="357"/>
      <c r="Q29" s="359"/>
      <c r="R29" s="359"/>
      <c r="S29" s="357"/>
      <c r="T29" s="357"/>
      <c r="U29" s="357"/>
      <c r="V29" s="357"/>
      <c r="W29" s="357"/>
      <c r="X29" s="357"/>
      <c r="Y29" s="357"/>
      <c r="Z29" s="357"/>
    </row>
    <row r="30" spans="1:26" ht="9.9499999999999993" customHeight="1" x14ac:dyDescent="0.15">
      <c r="H30" s="192"/>
    </row>
    <row r="53" spans="1:26" s="148" customFormat="1" ht="11.1" customHeight="1" x14ac:dyDescent="0.15">
      <c r="A53" s="11"/>
      <c r="B53" s="144" t="s">
        <v>76</v>
      </c>
      <c r="C53" s="144" t="s">
        <v>77</v>
      </c>
      <c r="D53" s="144" t="s">
        <v>78</v>
      </c>
      <c r="E53" s="144" t="s">
        <v>79</v>
      </c>
      <c r="F53" s="144" t="s">
        <v>80</v>
      </c>
      <c r="G53" s="144" t="s">
        <v>81</v>
      </c>
      <c r="H53" s="144" t="s">
        <v>82</v>
      </c>
      <c r="I53" s="144" t="s">
        <v>83</v>
      </c>
      <c r="J53" s="144" t="s">
        <v>84</v>
      </c>
      <c r="K53" s="144" t="s">
        <v>85</v>
      </c>
      <c r="L53" s="144" t="s">
        <v>86</v>
      </c>
      <c r="M53" s="144" t="s">
        <v>87</v>
      </c>
      <c r="N53" s="204" t="s">
        <v>122</v>
      </c>
      <c r="O53" s="147" t="s">
        <v>124</v>
      </c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</row>
    <row r="54" spans="1:26" s="148" customFormat="1" ht="11.1" customHeight="1" x14ac:dyDescent="0.15">
      <c r="A54" s="6" t="s">
        <v>173</v>
      </c>
      <c r="B54" s="151">
        <v>114.1</v>
      </c>
      <c r="C54" s="151">
        <v>119.1</v>
      </c>
      <c r="D54" s="151">
        <v>126.2</v>
      </c>
      <c r="E54" s="151">
        <v>117.7</v>
      </c>
      <c r="F54" s="151">
        <v>126</v>
      </c>
      <c r="G54" s="151">
        <v>138.9</v>
      </c>
      <c r="H54" s="151">
        <v>146.19999999999999</v>
      </c>
      <c r="I54" s="151">
        <v>134.4</v>
      </c>
      <c r="J54" s="151">
        <v>134.19999999999999</v>
      </c>
      <c r="K54" s="151">
        <v>122.9</v>
      </c>
      <c r="L54" s="151">
        <v>124.3</v>
      </c>
      <c r="M54" s="151">
        <v>122.1</v>
      </c>
      <c r="N54" s="210">
        <f>SUM(B54:M54)/12</f>
        <v>127.17499999999997</v>
      </c>
      <c r="O54" s="354">
        <v>99.4</v>
      </c>
      <c r="P54" s="355"/>
      <c r="Q54" s="356"/>
      <c r="R54" s="356"/>
      <c r="S54" s="355"/>
      <c r="T54" s="355"/>
      <c r="U54" s="355"/>
      <c r="V54" s="355"/>
      <c r="W54" s="355"/>
      <c r="X54" s="355"/>
      <c r="Y54" s="355"/>
      <c r="Z54" s="355"/>
    </row>
    <row r="55" spans="1:26" s="148" customFormat="1" ht="11.1" customHeight="1" x14ac:dyDescent="0.15">
      <c r="A55" s="6" t="s">
        <v>172</v>
      </c>
      <c r="B55" s="151">
        <v>119.6</v>
      </c>
      <c r="C55" s="151">
        <v>116.2</v>
      </c>
      <c r="D55" s="151">
        <v>120.4</v>
      </c>
      <c r="E55" s="151">
        <v>120.3</v>
      </c>
      <c r="F55" s="151">
        <v>123.1</v>
      </c>
      <c r="G55" s="151">
        <v>116.5</v>
      </c>
      <c r="H55" s="151">
        <v>114.8</v>
      </c>
      <c r="I55" s="151">
        <v>111.8</v>
      </c>
      <c r="J55" s="151">
        <v>114</v>
      </c>
      <c r="K55" s="151">
        <v>141.30000000000001</v>
      </c>
      <c r="L55" s="151">
        <v>114</v>
      </c>
      <c r="M55" s="151">
        <v>101.3</v>
      </c>
      <c r="N55" s="210">
        <f>SUM(B55:M55)/12</f>
        <v>117.77499999999998</v>
      </c>
      <c r="O55" s="354">
        <f t="shared" ref="O55:O57" si="1">ROUND(N55/N54*100,1)</f>
        <v>92.6</v>
      </c>
      <c r="P55" s="355"/>
      <c r="Q55" s="356"/>
      <c r="R55" s="356"/>
      <c r="S55" s="355"/>
      <c r="T55" s="355"/>
      <c r="U55" s="355"/>
      <c r="V55" s="355"/>
      <c r="W55" s="355"/>
      <c r="X55" s="355"/>
      <c r="Y55" s="355"/>
      <c r="Z55" s="355"/>
    </row>
    <row r="56" spans="1:26" s="148" customFormat="1" ht="11.1" customHeight="1" x14ac:dyDescent="0.15">
      <c r="A56" s="6" t="s">
        <v>175</v>
      </c>
      <c r="B56" s="151">
        <v>99.7</v>
      </c>
      <c r="C56" s="151">
        <v>109.5</v>
      </c>
      <c r="D56" s="151">
        <v>111.4</v>
      </c>
      <c r="E56" s="151">
        <v>102.9</v>
      </c>
      <c r="F56" s="151">
        <v>113.3</v>
      </c>
      <c r="G56" s="151">
        <v>123.3</v>
      </c>
      <c r="H56" s="151">
        <v>120.8</v>
      </c>
      <c r="I56" s="151">
        <v>138.19999999999999</v>
      </c>
      <c r="J56" s="151">
        <v>132.1</v>
      </c>
      <c r="K56" s="151">
        <v>128.30000000000001</v>
      </c>
      <c r="L56" s="151">
        <v>125.1</v>
      </c>
      <c r="M56" s="151">
        <v>109.6</v>
      </c>
      <c r="N56" s="210">
        <f>SUM(B56:M56)/12</f>
        <v>117.84999999999997</v>
      </c>
      <c r="O56" s="354">
        <f t="shared" si="1"/>
        <v>100.1</v>
      </c>
      <c r="P56" s="355"/>
      <c r="Q56" s="356"/>
      <c r="R56" s="356"/>
      <c r="S56" s="355"/>
      <c r="T56" s="355"/>
      <c r="U56" s="355"/>
      <c r="V56" s="355"/>
      <c r="W56" s="355"/>
      <c r="X56" s="355"/>
      <c r="Y56" s="355"/>
      <c r="Z56" s="355"/>
    </row>
    <row r="57" spans="1:26" s="148" customFormat="1" ht="11.1" customHeight="1" x14ac:dyDescent="0.15">
      <c r="A57" s="6" t="s">
        <v>185</v>
      </c>
      <c r="B57" s="151">
        <v>110.3</v>
      </c>
      <c r="C57" s="151">
        <v>109</v>
      </c>
      <c r="D57" s="151">
        <v>108.2</v>
      </c>
      <c r="E57" s="151">
        <v>113.1</v>
      </c>
      <c r="F57" s="151">
        <v>122.4</v>
      </c>
      <c r="G57" s="151">
        <v>116.8</v>
      </c>
      <c r="H57" s="151">
        <v>108.9</v>
      </c>
      <c r="I57" s="151">
        <v>107</v>
      </c>
      <c r="J57" s="151">
        <v>101.1</v>
      </c>
      <c r="K57" s="151">
        <v>109.4</v>
      </c>
      <c r="L57" s="151">
        <v>99.1</v>
      </c>
      <c r="M57" s="151">
        <v>97.9</v>
      </c>
      <c r="N57" s="210">
        <f>SUM(B57:M57)/12</f>
        <v>108.60000000000001</v>
      </c>
      <c r="O57" s="354">
        <f t="shared" si="1"/>
        <v>92.2</v>
      </c>
      <c r="P57" s="355"/>
      <c r="Q57" s="356"/>
      <c r="R57" s="356"/>
      <c r="S57" s="355"/>
      <c r="T57" s="355"/>
      <c r="U57" s="355"/>
      <c r="V57" s="355"/>
      <c r="W57" s="355"/>
      <c r="X57" s="355"/>
      <c r="Y57" s="355"/>
      <c r="Z57" s="355"/>
    </row>
    <row r="58" spans="1:26" s="148" customFormat="1" ht="11.1" customHeight="1" x14ac:dyDescent="0.15">
      <c r="A58" s="6" t="s">
        <v>193</v>
      </c>
      <c r="B58" s="151">
        <v>97.3</v>
      </c>
      <c r="C58" s="151">
        <v>99.8</v>
      </c>
      <c r="D58" s="151">
        <v>97.4</v>
      </c>
      <c r="E58" s="151">
        <v>100.8</v>
      </c>
      <c r="F58" s="151">
        <v>107.3</v>
      </c>
      <c r="G58" s="151"/>
      <c r="H58" s="151"/>
      <c r="I58" s="151"/>
      <c r="J58" s="151"/>
      <c r="K58" s="151"/>
      <c r="L58" s="151"/>
      <c r="M58" s="151"/>
      <c r="N58" s="210"/>
      <c r="O58" s="354"/>
      <c r="P58" s="157"/>
      <c r="Q58" s="351"/>
      <c r="R58" s="351"/>
      <c r="S58" s="157"/>
      <c r="T58" s="157"/>
      <c r="U58" s="157"/>
      <c r="V58" s="157"/>
      <c r="W58" s="157"/>
      <c r="X58" s="157"/>
      <c r="Y58" s="157"/>
      <c r="Z58" s="157"/>
    </row>
    <row r="59" spans="1:26" ht="9.9499999999999993" customHeight="1" x14ac:dyDescent="0.15">
      <c r="A59" s="48"/>
    </row>
    <row r="60" spans="1:26" ht="9.9499999999999993" customHeight="1" x14ac:dyDescent="0.15">
      <c r="A60" s="48"/>
    </row>
    <row r="68" spans="18:18" ht="9.9499999999999993" customHeight="1" x14ac:dyDescent="0.15">
      <c r="R68" s="352"/>
    </row>
    <row r="82" spans="1:26" ht="5.25" customHeight="1" x14ac:dyDescent="0.15"/>
    <row r="83" spans="1:26" s="148" customFormat="1" ht="11.1" customHeight="1" x14ac:dyDescent="0.15">
      <c r="A83" s="11"/>
      <c r="B83" s="144" t="s">
        <v>76</v>
      </c>
      <c r="C83" s="144" t="s">
        <v>77</v>
      </c>
      <c r="D83" s="144" t="s">
        <v>78</v>
      </c>
      <c r="E83" s="144" t="s">
        <v>79</v>
      </c>
      <c r="F83" s="144" t="s">
        <v>80</v>
      </c>
      <c r="G83" s="144" t="s">
        <v>81</v>
      </c>
      <c r="H83" s="144" t="s">
        <v>82</v>
      </c>
      <c r="I83" s="144" t="s">
        <v>83</v>
      </c>
      <c r="J83" s="144" t="s">
        <v>84</v>
      </c>
      <c r="K83" s="144" t="s">
        <v>85</v>
      </c>
      <c r="L83" s="144" t="s">
        <v>86</v>
      </c>
      <c r="M83" s="144" t="s">
        <v>87</v>
      </c>
      <c r="N83" s="204" t="s">
        <v>122</v>
      </c>
      <c r="O83" s="147" t="s">
        <v>124</v>
      </c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</row>
    <row r="84" spans="1:26" s="148" customFormat="1" ht="11.1" customHeight="1" x14ac:dyDescent="0.15">
      <c r="A84" s="6" t="s">
        <v>173</v>
      </c>
      <c r="B84" s="146">
        <v>85.5</v>
      </c>
      <c r="C84" s="146">
        <v>84.2</v>
      </c>
      <c r="D84" s="146">
        <v>94.9</v>
      </c>
      <c r="E84" s="146">
        <v>103.5</v>
      </c>
      <c r="F84" s="146">
        <v>98</v>
      </c>
      <c r="G84" s="146">
        <v>90.4</v>
      </c>
      <c r="H84" s="146">
        <v>86.4</v>
      </c>
      <c r="I84" s="146">
        <v>73.7</v>
      </c>
      <c r="J84" s="146">
        <v>85</v>
      </c>
      <c r="K84" s="146">
        <v>85.4</v>
      </c>
      <c r="L84" s="146">
        <v>76.400000000000006</v>
      </c>
      <c r="M84" s="146">
        <v>90.2</v>
      </c>
      <c r="N84" s="209">
        <f t="shared" ref="N84:N87" si="2">SUM(B84:M84)/12</f>
        <v>87.8</v>
      </c>
      <c r="O84" s="214">
        <v>94.7</v>
      </c>
      <c r="Q84" s="286"/>
      <c r="R84" s="286"/>
    </row>
    <row r="85" spans="1:26" s="148" customFormat="1" ht="11.1" customHeight="1" x14ac:dyDescent="0.15">
      <c r="A85" s="6" t="s">
        <v>172</v>
      </c>
      <c r="B85" s="146">
        <v>70.900000000000006</v>
      </c>
      <c r="C85" s="146">
        <v>78</v>
      </c>
      <c r="D85" s="146">
        <v>93.9</v>
      </c>
      <c r="E85" s="146">
        <v>93.9</v>
      </c>
      <c r="F85" s="146">
        <v>75.099999999999994</v>
      </c>
      <c r="G85" s="146">
        <v>86.4</v>
      </c>
      <c r="H85" s="146">
        <v>89.8</v>
      </c>
      <c r="I85" s="146">
        <v>81</v>
      </c>
      <c r="J85" s="146">
        <v>83.9</v>
      </c>
      <c r="K85" s="146">
        <v>92.6</v>
      </c>
      <c r="L85" s="146">
        <v>76.900000000000006</v>
      </c>
      <c r="M85" s="146">
        <v>79</v>
      </c>
      <c r="N85" s="209">
        <f t="shared" si="2"/>
        <v>83.45</v>
      </c>
      <c r="O85" s="214">
        <f t="shared" ref="O85:O87" si="3">ROUND(N85/N84*100,1)</f>
        <v>95</v>
      </c>
      <c r="Q85" s="286"/>
      <c r="R85" s="286"/>
    </row>
    <row r="86" spans="1:26" s="148" customFormat="1" ht="11.1" customHeight="1" x14ac:dyDescent="0.15">
      <c r="A86" s="6" t="s">
        <v>175</v>
      </c>
      <c r="B86" s="146">
        <v>76.099999999999994</v>
      </c>
      <c r="C86" s="146">
        <v>83.6</v>
      </c>
      <c r="D86" s="146">
        <v>94.2</v>
      </c>
      <c r="E86" s="146">
        <v>100.7</v>
      </c>
      <c r="F86" s="146">
        <v>83</v>
      </c>
      <c r="G86" s="146">
        <v>85.6</v>
      </c>
      <c r="H86" s="146">
        <v>83.1</v>
      </c>
      <c r="I86" s="146">
        <v>71.099999999999994</v>
      </c>
      <c r="J86" s="146">
        <v>70.099999999999994</v>
      </c>
      <c r="K86" s="146">
        <v>68.599999999999994</v>
      </c>
      <c r="L86" s="146">
        <v>72.099999999999994</v>
      </c>
      <c r="M86" s="146">
        <v>73.099999999999994</v>
      </c>
      <c r="N86" s="209">
        <f t="shared" si="2"/>
        <v>80.108333333333334</v>
      </c>
      <c r="O86" s="214">
        <f t="shared" si="3"/>
        <v>96</v>
      </c>
      <c r="Q86" s="286"/>
      <c r="R86" s="286"/>
    </row>
    <row r="87" spans="1:26" s="148" customFormat="1" ht="11.1" customHeight="1" x14ac:dyDescent="0.15">
      <c r="A87" s="6" t="s">
        <v>185</v>
      </c>
      <c r="B87" s="146">
        <v>62.3</v>
      </c>
      <c r="C87" s="146">
        <v>69.599999999999994</v>
      </c>
      <c r="D87" s="146">
        <v>89</v>
      </c>
      <c r="E87" s="146">
        <v>87.2</v>
      </c>
      <c r="F87" s="146">
        <v>71.900000000000006</v>
      </c>
      <c r="G87" s="146">
        <v>82.6</v>
      </c>
      <c r="H87" s="146">
        <v>83.4</v>
      </c>
      <c r="I87" s="146">
        <v>81.599999999999994</v>
      </c>
      <c r="J87" s="146">
        <v>85.1</v>
      </c>
      <c r="K87" s="146">
        <v>84.9</v>
      </c>
      <c r="L87" s="146">
        <v>83.6</v>
      </c>
      <c r="M87" s="146">
        <v>88.9</v>
      </c>
      <c r="N87" s="209">
        <f t="shared" si="2"/>
        <v>80.841666666666669</v>
      </c>
      <c r="O87" s="214">
        <f t="shared" si="3"/>
        <v>100.9</v>
      </c>
      <c r="Q87" s="286"/>
      <c r="R87" s="286"/>
    </row>
    <row r="88" spans="1:26" s="148" customFormat="1" ht="11.1" customHeight="1" x14ac:dyDescent="0.15">
      <c r="A88" s="6" t="s">
        <v>193</v>
      </c>
      <c r="B88" s="146">
        <v>74.8</v>
      </c>
      <c r="C88" s="146">
        <v>83.1</v>
      </c>
      <c r="D88" s="146">
        <v>92.4</v>
      </c>
      <c r="E88" s="146">
        <v>103</v>
      </c>
      <c r="F88" s="146">
        <v>87.6</v>
      </c>
      <c r="G88" s="146"/>
      <c r="H88" s="146"/>
      <c r="I88" s="146"/>
      <c r="J88" s="146"/>
      <c r="K88" s="146"/>
      <c r="L88" s="146"/>
      <c r="M88" s="146"/>
      <c r="N88" s="209"/>
      <c r="O88" s="214"/>
    </row>
    <row r="89" spans="1:26" ht="9.9499999999999993" customHeight="1" x14ac:dyDescent="0.15">
      <c r="E89" s="367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7:Z90"/>
  <sheetViews>
    <sheetView workbookViewId="0">
      <selection activeCell="S66" sqref="S66"/>
    </sheetView>
  </sheetViews>
  <sheetFormatPr defaultRowHeight="9.9499999999999993" customHeight="1" x14ac:dyDescent="0.15"/>
  <cols>
    <col min="1" max="1" width="7.625" customWidth="1"/>
    <col min="2" max="13" width="6.125" customWidth="1"/>
    <col min="14" max="27" width="7.625" customWidth="1"/>
  </cols>
  <sheetData>
    <row r="7" spans="1:15" ht="9.9499999999999993" customHeight="1" x14ac:dyDescent="0.1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5" ht="9.9499999999999993" customHeight="1" x14ac:dyDescent="0.1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5" ht="9.9499999999999993" customHeight="1" x14ac:dyDescent="0.1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5" ht="9.9499999999999993" customHeight="1" x14ac:dyDescent="0.1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5" ht="9.9499999999999993" customHeight="1" x14ac:dyDescent="0.1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4" spans="1:15" ht="9.9499999999999993" customHeight="1" x14ac:dyDescent="0.15">
      <c r="N14" s="223"/>
      <c r="O14" s="223"/>
    </row>
    <row r="17" spans="1:26" ht="9.9499999999999993" customHeight="1" x14ac:dyDescent="0.15">
      <c r="O17" s="223"/>
    </row>
    <row r="18" spans="1:26" ht="9.9499999999999993" customHeight="1" x14ac:dyDescent="0.1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19" spans="1:26" ht="9.9499999999999993" customHeight="1" x14ac:dyDescent="0.1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</row>
    <row r="20" spans="1:26" ht="9.9499999999999993" customHeight="1" x14ac:dyDescent="0.1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223"/>
    </row>
    <row r="21" spans="1:26" ht="9.9499999999999993" customHeight="1" x14ac:dyDescent="0.1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223"/>
    </row>
    <row r="22" spans="1:26" ht="9.9499999999999993" customHeight="1" x14ac:dyDescent="0.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O22" s="48"/>
    </row>
    <row r="23" spans="1:26" ht="8.25" customHeight="1" x14ac:dyDescent="0.15"/>
    <row r="24" spans="1:26" ht="11.1" customHeight="1" x14ac:dyDescent="0.15">
      <c r="A24" s="6"/>
      <c r="B24" s="7" t="s">
        <v>76</v>
      </c>
      <c r="C24" s="7" t="s">
        <v>77</v>
      </c>
      <c r="D24" s="7" t="s">
        <v>78</v>
      </c>
      <c r="E24" s="7" t="s">
        <v>79</v>
      </c>
      <c r="F24" s="7" t="s">
        <v>80</v>
      </c>
      <c r="G24" s="7" t="s">
        <v>81</v>
      </c>
      <c r="H24" s="7" t="s">
        <v>82</v>
      </c>
      <c r="I24" s="7" t="s">
        <v>83</v>
      </c>
      <c r="J24" s="7" t="s">
        <v>84</v>
      </c>
      <c r="K24" s="7" t="s">
        <v>85</v>
      </c>
      <c r="L24" s="7" t="s">
        <v>86</v>
      </c>
      <c r="M24" s="7" t="s">
        <v>87</v>
      </c>
      <c r="N24" s="204" t="s">
        <v>121</v>
      </c>
      <c r="O24" s="147" t="s">
        <v>124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1.1" customHeight="1" x14ac:dyDescent="0.15">
      <c r="A25" s="6" t="s">
        <v>173</v>
      </c>
      <c r="B25" s="151">
        <v>20</v>
      </c>
      <c r="C25" s="151">
        <v>20.100000000000001</v>
      </c>
      <c r="D25" s="151">
        <v>21.2</v>
      </c>
      <c r="E25" s="151">
        <v>22.7</v>
      </c>
      <c r="F25" s="151">
        <v>21.8</v>
      </c>
      <c r="G25" s="151">
        <v>21.8</v>
      </c>
      <c r="H25" s="151">
        <v>23.4</v>
      </c>
      <c r="I25" s="151">
        <v>20.3</v>
      </c>
      <c r="J25" s="151">
        <v>23.3</v>
      </c>
      <c r="K25" s="151">
        <v>22.7</v>
      </c>
      <c r="L25" s="151">
        <v>21.9</v>
      </c>
      <c r="M25" s="332">
        <v>20.8</v>
      </c>
      <c r="N25" s="283">
        <f>SUM(B25:M25)</f>
        <v>260</v>
      </c>
      <c r="O25" s="205">
        <v>128.30000000000001</v>
      </c>
      <c r="P25" s="153"/>
      <c r="Q25" s="282"/>
      <c r="R25" s="282"/>
      <c r="S25" s="153"/>
      <c r="T25" s="153"/>
      <c r="U25" s="153"/>
      <c r="V25" s="153"/>
      <c r="W25" s="153"/>
      <c r="X25" s="153"/>
      <c r="Y25" s="153"/>
      <c r="Z25" s="153"/>
    </row>
    <row r="26" spans="1:26" ht="11.1" customHeight="1" x14ac:dyDescent="0.15">
      <c r="A26" s="6" t="s">
        <v>172</v>
      </c>
      <c r="B26" s="151">
        <v>20.3</v>
      </c>
      <c r="C26" s="151">
        <v>21.9</v>
      </c>
      <c r="D26" s="151">
        <v>25.5</v>
      </c>
      <c r="E26" s="151">
        <v>26.2</v>
      </c>
      <c r="F26" s="151">
        <v>20.399999999999999</v>
      </c>
      <c r="G26" s="151">
        <v>21.6</v>
      </c>
      <c r="H26" s="151">
        <v>23.6</v>
      </c>
      <c r="I26" s="151">
        <v>19.3</v>
      </c>
      <c r="J26" s="151">
        <v>23.5</v>
      </c>
      <c r="K26" s="151">
        <v>23.4</v>
      </c>
      <c r="L26" s="151">
        <v>16.899999999999999</v>
      </c>
      <c r="M26" s="332">
        <v>19</v>
      </c>
      <c r="N26" s="283">
        <f>SUM(B26:M26)</f>
        <v>261.60000000000002</v>
      </c>
      <c r="O26" s="205">
        <f>SUM(N26/N25)*100</f>
        <v>100.61538461538461</v>
      </c>
      <c r="P26" s="153"/>
      <c r="Q26" s="282"/>
      <c r="R26" s="282"/>
      <c r="S26" s="153"/>
      <c r="T26" s="153"/>
      <c r="U26" s="153"/>
      <c r="V26" s="153"/>
      <c r="W26" s="153"/>
      <c r="X26" s="153"/>
      <c r="Y26" s="153"/>
      <c r="Z26" s="153"/>
    </row>
    <row r="27" spans="1:26" ht="11.1" customHeight="1" x14ac:dyDescent="0.15">
      <c r="A27" s="6" t="s">
        <v>175</v>
      </c>
      <c r="B27" s="151">
        <v>16.5</v>
      </c>
      <c r="C27" s="151">
        <v>20.6</v>
      </c>
      <c r="D27" s="151">
        <v>23</v>
      </c>
      <c r="E27" s="151">
        <v>25.7</v>
      </c>
      <c r="F27" s="151">
        <v>22.2</v>
      </c>
      <c r="G27" s="151">
        <v>20.9</v>
      </c>
      <c r="H27" s="151">
        <v>21.1</v>
      </c>
      <c r="I27" s="151">
        <v>47.8</v>
      </c>
      <c r="J27" s="151">
        <v>50.3</v>
      </c>
      <c r="K27" s="151">
        <v>43.9</v>
      </c>
      <c r="L27" s="151">
        <v>48.7</v>
      </c>
      <c r="M27" s="332">
        <v>53</v>
      </c>
      <c r="N27" s="283">
        <f>SUM(B27:M27)</f>
        <v>393.7</v>
      </c>
      <c r="O27" s="205">
        <f>SUM(N27/N26)*100</f>
        <v>150.49694189602445</v>
      </c>
      <c r="P27" s="153"/>
      <c r="Q27" s="282"/>
      <c r="R27" s="282"/>
      <c r="S27" s="153"/>
      <c r="T27" s="153"/>
      <c r="U27" s="153"/>
      <c r="V27" s="153"/>
      <c r="W27" s="153"/>
      <c r="X27" s="153"/>
      <c r="Y27" s="153"/>
      <c r="Z27" s="153"/>
    </row>
    <row r="28" spans="1:26" ht="11.1" customHeight="1" x14ac:dyDescent="0.15">
      <c r="A28" s="6" t="s">
        <v>185</v>
      </c>
      <c r="B28" s="151">
        <v>43</v>
      </c>
      <c r="C28" s="151">
        <v>42.4</v>
      </c>
      <c r="D28" s="151">
        <v>49.1</v>
      </c>
      <c r="E28" s="151">
        <v>50.7</v>
      </c>
      <c r="F28" s="151">
        <v>52.2</v>
      </c>
      <c r="G28" s="151">
        <v>51</v>
      </c>
      <c r="H28" s="151">
        <v>52.7</v>
      </c>
      <c r="I28" s="151">
        <v>47.1</v>
      </c>
      <c r="J28" s="151">
        <v>50.4</v>
      </c>
      <c r="K28" s="151">
        <v>48.7</v>
      </c>
      <c r="L28" s="151">
        <v>50.5</v>
      </c>
      <c r="M28" s="332">
        <v>52.5</v>
      </c>
      <c r="N28" s="283">
        <f>SUM(B28:M28)</f>
        <v>590.29999999999995</v>
      </c>
      <c r="O28" s="205">
        <f>SUM(N28/N27)*100</f>
        <v>149.93649987299972</v>
      </c>
      <c r="P28" s="153"/>
      <c r="Q28" s="282"/>
      <c r="R28" s="282"/>
      <c r="S28" s="153"/>
      <c r="T28" s="153"/>
      <c r="U28" s="153"/>
      <c r="V28" s="153"/>
      <c r="W28" s="153"/>
      <c r="X28" s="153"/>
      <c r="Y28" s="153"/>
      <c r="Z28" s="153"/>
    </row>
    <row r="29" spans="1:26" ht="11.1" customHeight="1" x14ac:dyDescent="0.15">
      <c r="A29" s="6" t="s">
        <v>193</v>
      </c>
      <c r="B29" s="151">
        <v>45.1</v>
      </c>
      <c r="C29" s="151">
        <v>47.2</v>
      </c>
      <c r="D29" s="151">
        <v>51.8</v>
      </c>
      <c r="E29" s="151">
        <v>45.6</v>
      </c>
      <c r="F29" s="151">
        <v>54.3</v>
      </c>
      <c r="G29" s="151"/>
      <c r="H29" s="151"/>
      <c r="I29" s="151"/>
      <c r="J29" s="151"/>
      <c r="K29" s="151"/>
      <c r="L29" s="151"/>
      <c r="M29" s="332"/>
      <c r="N29" s="283"/>
      <c r="O29" s="205"/>
      <c r="P29" s="153"/>
      <c r="Q29" s="213"/>
      <c r="R29" s="213"/>
      <c r="S29" s="153"/>
      <c r="T29" s="153"/>
      <c r="U29" s="153"/>
      <c r="V29" s="153"/>
      <c r="W29" s="153"/>
      <c r="X29" s="153"/>
      <c r="Y29" s="153"/>
      <c r="Z29" s="153"/>
    </row>
    <row r="35" spans="8:14" ht="9.9499999999999993" customHeight="1" x14ac:dyDescent="0.15">
      <c r="H35" s="17"/>
    </row>
    <row r="46" spans="8:14" ht="9.9499999999999993" customHeight="1" x14ac:dyDescent="0.15">
      <c r="H46" s="17"/>
    </row>
    <row r="48" spans="8:14" ht="9.9499999999999993" customHeight="1" x14ac:dyDescent="0.15">
      <c r="N48" s="223"/>
    </row>
    <row r="52" spans="1:26" ht="4.5" customHeight="1" x14ac:dyDescent="0.15"/>
    <row r="53" spans="1:26" ht="11.1" customHeight="1" x14ac:dyDescent="0.15">
      <c r="A53" s="6"/>
      <c r="B53" s="7" t="s">
        <v>76</v>
      </c>
      <c r="C53" s="7" t="s">
        <v>77</v>
      </c>
      <c r="D53" s="7" t="s">
        <v>78</v>
      </c>
      <c r="E53" s="7" t="s">
        <v>79</v>
      </c>
      <c r="F53" s="7" t="s">
        <v>80</v>
      </c>
      <c r="G53" s="7" t="s">
        <v>81</v>
      </c>
      <c r="H53" s="7" t="s">
        <v>82</v>
      </c>
      <c r="I53" s="7" t="s">
        <v>83</v>
      </c>
      <c r="J53" s="7" t="s">
        <v>84</v>
      </c>
      <c r="K53" s="7" t="s">
        <v>85</v>
      </c>
      <c r="L53" s="7" t="s">
        <v>86</v>
      </c>
      <c r="M53" s="7" t="s">
        <v>87</v>
      </c>
      <c r="N53" s="204" t="s">
        <v>122</v>
      </c>
      <c r="O53" s="147" t="s">
        <v>124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1.1" customHeight="1" x14ac:dyDescent="0.15">
      <c r="A54" s="6" t="s">
        <v>173</v>
      </c>
      <c r="B54" s="151">
        <v>29.9</v>
      </c>
      <c r="C54" s="151">
        <v>30.7</v>
      </c>
      <c r="D54" s="151">
        <v>30.6</v>
      </c>
      <c r="E54" s="151">
        <v>31.5</v>
      </c>
      <c r="F54" s="151">
        <v>30.7</v>
      </c>
      <c r="G54" s="151">
        <v>30.4</v>
      </c>
      <c r="H54" s="151">
        <v>31.2</v>
      </c>
      <c r="I54" s="151">
        <v>31.6</v>
      </c>
      <c r="J54" s="151">
        <v>30.1</v>
      </c>
      <c r="K54" s="151">
        <v>31.2</v>
      </c>
      <c r="L54" s="151">
        <v>32.200000000000003</v>
      </c>
      <c r="M54" s="151">
        <v>30.2</v>
      </c>
      <c r="N54" s="210">
        <f t="shared" ref="N54:N57" si="0">SUM(B54:M54)/12</f>
        <v>30.858333333333331</v>
      </c>
      <c r="O54" s="205">
        <v>120</v>
      </c>
      <c r="P54" s="153"/>
      <c r="Q54" s="289"/>
      <c r="R54" s="289"/>
      <c r="S54" s="153"/>
      <c r="T54" s="153"/>
      <c r="U54" s="153"/>
      <c r="V54" s="153"/>
      <c r="W54" s="153"/>
      <c r="X54" s="153"/>
      <c r="Y54" s="153"/>
      <c r="Z54" s="153"/>
    </row>
    <row r="55" spans="1:26" ht="11.1" customHeight="1" x14ac:dyDescent="0.15">
      <c r="A55" s="6" t="s">
        <v>172</v>
      </c>
      <c r="B55" s="151">
        <v>31.5</v>
      </c>
      <c r="C55" s="151">
        <v>32.5</v>
      </c>
      <c r="D55" s="151">
        <v>33.299999999999997</v>
      </c>
      <c r="E55" s="151">
        <v>34</v>
      </c>
      <c r="F55" s="151">
        <v>33.9</v>
      </c>
      <c r="G55" s="151">
        <v>32.9</v>
      </c>
      <c r="H55" s="151">
        <v>31</v>
      </c>
      <c r="I55" s="151">
        <v>30.4</v>
      </c>
      <c r="J55" s="151">
        <v>31.4</v>
      </c>
      <c r="K55" s="151">
        <v>28.8</v>
      </c>
      <c r="L55" s="151">
        <v>30</v>
      </c>
      <c r="M55" s="151">
        <v>28.8</v>
      </c>
      <c r="N55" s="210">
        <f t="shared" si="0"/>
        <v>31.541666666666668</v>
      </c>
      <c r="O55" s="205">
        <f t="shared" ref="O55:O57" si="1">SUM(N55/N54)*100</f>
        <v>102.21442073994061</v>
      </c>
      <c r="P55" s="153"/>
      <c r="Q55" s="289"/>
      <c r="R55" s="289"/>
      <c r="S55" s="153"/>
      <c r="T55" s="153"/>
      <c r="U55" s="153"/>
      <c r="V55" s="153"/>
      <c r="W55" s="153"/>
      <c r="X55" s="153"/>
      <c r="Y55" s="153"/>
      <c r="Z55" s="153"/>
    </row>
    <row r="56" spans="1:26" ht="11.1" customHeight="1" x14ac:dyDescent="0.15">
      <c r="A56" s="6" t="s">
        <v>175</v>
      </c>
      <c r="B56" s="151">
        <v>29.4</v>
      </c>
      <c r="C56" s="151">
        <v>31.6</v>
      </c>
      <c r="D56" s="151">
        <v>30.7</v>
      </c>
      <c r="E56" s="151">
        <v>30.6</v>
      </c>
      <c r="F56" s="151">
        <v>30.2</v>
      </c>
      <c r="G56" s="151">
        <v>28.7</v>
      </c>
      <c r="H56" s="151">
        <v>28.73</v>
      </c>
      <c r="I56" s="151">
        <v>56.4</v>
      </c>
      <c r="J56" s="151">
        <v>57.8</v>
      </c>
      <c r="K56" s="151">
        <v>58.5</v>
      </c>
      <c r="L56" s="151">
        <v>62</v>
      </c>
      <c r="M56" s="151">
        <v>64.5</v>
      </c>
      <c r="N56" s="210">
        <f t="shared" si="0"/>
        <v>42.427500000000002</v>
      </c>
      <c r="O56" s="205">
        <f t="shared" si="1"/>
        <v>134.51254953764862</v>
      </c>
      <c r="P56" s="153"/>
      <c r="Q56" s="289"/>
      <c r="R56" s="289"/>
      <c r="S56" s="153"/>
      <c r="T56" s="153"/>
      <c r="U56" s="153"/>
      <c r="V56" s="153"/>
      <c r="W56" s="153"/>
      <c r="X56" s="153"/>
      <c r="Y56" s="153"/>
      <c r="Z56" s="153"/>
    </row>
    <row r="57" spans="1:26" ht="11.1" customHeight="1" x14ac:dyDescent="0.15">
      <c r="A57" s="6" t="s">
        <v>185</v>
      </c>
      <c r="B57" s="151">
        <v>57.2</v>
      </c>
      <c r="C57" s="151">
        <v>59.9</v>
      </c>
      <c r="D57" s="151">
        <v>59.5</v>
      </c>
      <c r="E57" s="151">
        <v>59.8</v>
      </c>
      <c r="F57" s="151">
        <v>63.2</v>
      </c>
      <c r="G57" s="151">
        <v>61.4</v>
      </c>
      <c r="H57" s="151">
        <v>61.2</v>
      </c>
      <c r="I57" s="151">
        <v>62</v>
      </c>
      <c r="J57" s="151">
        <v>61.4</v>
      </c>
      <c r="K57" s="151">
        <v>60.1</v>
      </c>
      <c r="L57" s="151">
        <v>62.7</v>
      </c>
      <c r="M57" s="151">
        <v>64</v>
      </c>
      <c r="N57" s="210">
        <f t="shared" si="0"/>
        <v>61.033333333333331</v>
      </c>
      <c r="O57" s="205">
        <f t="shared" si="1"/>
        <v>143.85323984051223</v>
      </c>
      <c r="P57" s="153"/>
      <c r="Q57" s="289"/>
      <c r="R57" s="289"/>
      <c r="S57" s="153"/>
      <c r="T57" s="153"/>
      <c r="U57" s="153"/>
      <c r="V57" s="153"/>
      <c r="W57" s="153"/>
      <c r="X57" s="153"/>
      <c r="Y57" s="153"/>
      <c r="Z57" s="153"/>
    </row>
    <row r="58" spans="1:26" ht="11.1" customHeight="1" x14ac:dyDescent="0.15">
      <c r="A58" s="6" t="s">
        <v>193</v>
      </c>
      <c r="B58" s="151">
        <v>62.7</v>
      </c>
      <c r="C58" s="151">
        <v>63</v>
      </c>
      <c r="D58" s="151">
        <v>63.7</v>
      </c>
      <c r="E58" s="151">
        <v>64.5</v>
      </c>
      <c r="F58" s="151">
        <v>67.900000000000006</v>
      </c>
      <c r="G58" s="151"/>
      <c r="H58" s="151"/>
      <c r="I58" s="151"/>
      <c r="J58" s="151"/>
      <c r="K58" s="151"/>
      <c r="L58" s="151"/>
      <c r="M58" s="151"/>
      <c r="N58" s="210"/>
      <c r="O58" s="205"/>
      <c r="P58" s="153"/>
      <c r="Q58" s="289"/>
      <c r="R58" s="289"/>
      <c r="S58" s="153"/>
      <c r="T58" s="153"/>
      <c r="U58" s="153"/>
      <c r="V58" s="153"/>
      <c r="W58" s="153"/>
      <c r="X58" s="153"/>
      <c r="Y58" s="153"/>
      <c r="Z58" s="153"/>
    </row>
    <row r="82" spans="1:26" ht="7.5" customHeight="1" x14ac:dyDescent="0.15"/>
    <row r="83" spans="1:26" ht="11.1" customHeight="1" x14ac:dyDescent="0.15">
      <c r="A83" s="6"/>
      <c r="B83" s="7" t="s">
        <v>76</v>
      </c>
      <c r="C83" s="7" t="s">
        <v>77</v>
      </c>
      <c r="D83" s="7" t="s">
        <v>78</v>
      </c>
      <c r="E83" s="7" t="s">
        <v>79</v>
      </c>
      <c r="F83" s="7" t="s">
        <v>80</v>
      </c>
      <c r="G83" s="7" t="s">
        <v>81</v>
      </c>
      <c r="H83" s="7" t="s">
        <v>82</v>
      </c>
      <c r="I83" s="7" t="s">
        <v>83</v>
      </c>
      <c r="J83" s="7" t="s">
        <v>84</v>
      </c>
      <c r="K83" s="7" t="s">
        <v>85</v>
      </c>
      <c r="L83" s="7" t="s">
        <v>86</v>
      </c>
      <c r="M83" s="7" t="s">
        <v>87</v>
      </c>
      <c r="N83" s="204" t="s">
        <v>122</v>
      </c>
      <c r="O83" s="147" t="s">
        <v>124</v>
      </c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1.1" customHeight="1" x14ac:dyDescent="0.15">
      <c r="A84" s="6" t="s">
        <v>173</v>
      </c>
      <c r="B84" s="144">
        <v>67.099999999999994</v>
      </c>
      <c r="C84" s="144">
        <v>65</v>
      </c>
      <c r="D84" s="144">
        <v>69.599999999999994</v>
      </c>
      <c r="E84" s="144">
        <v>71.8</v>
      </c>
      <c r="F84" s="144">
        <v>71.3</v>
      </c>
      <c r="G84" s="144">
        <v>71.900000000000006</v>
      </c>
      <c r="H84" s="144">
        <v>74.599999999999994</v>
      </c>
      <c r="I84" s="144">
        <v>64.2</v>
      </c>
      <c r="J84" s="144">
        <v>77.900000000000006</v>
      </c>
      <c r="K84" s="144">
        <v>72.5</v>
      </c>
      <c r="L84" s="144">
        <v>67.5</v>
      </c>
      <c r="M84" s="144">
        <v>70</v>
      </c>
      <c r="N84" s="209">
        <f t="shared" ref="N84:N87" si="2">SUM(B84:M84)/12</f>
        <v>70.283333333333346</v>
      </c>
      <c r="O84" s="146">
        <v>107.4</v>
      </c>
      <c r="P84" s="48"/>
      <c r="Q84" s="212"/>
      <c r="R84" s="212"/>
      <c r="S84" s="48"/>
      <c r="T84" s="48"/>
      <c r="U84" s="48"/>
      <c r="V84" s="48"/>
      <c r="W84" s="48"/>
      <c r="X84" s="48"/>
      <c r="Y84" s="48"/>
      <c r="Z84" s="48"/>
    </row>
    <row r="85" spans="1:26" ht="11.1" customHeight="1" x14ac:dyDescent="0.15">
      <c r="A85" s="6" t="s">
        <v>172</v>
      </c>
      <c r="B85" s="144">
        <v>63.7</v>
      </c>
      <c r="C85" s="144">
        <v>66.900000000000006</v>
      </c>
      <c r="D85" s="144">
        <v>76.400000000000006</v>
      </c>
      <c r="E85" s="144">
        <v>76.900000000000006</v>
      </c>
      <c r="F85" s="144">
        <v>60.2</v>
      </c>
      <c r="G85" s="144">
        <v>66.400000000000006</v>
      </c>
      <c r="H85" s="144">
        <v>77</v>
      </c>
      <c r="I85" s="144">
        <v>64</v>
      </c>
      <c r="J85" s="144">
        <v>74.5</v>
      </c>
      <c r="K85" s="144">
        <v>82</v>
      </c>
      <c r="L85" s="144">
        <v>55.6</v>
      </c>
      <c r="M85" s="144">
        <v>66.8</v>
      </c>
      <c r="N85" s="209">
        <f t="shared" si="2"/>
        <v>69.2</v>
      </c>
      <c r="O85" s="146">
        <f t="shared" ref="O85:O87" si="3">ROUND(N85/N84*100,1)</f>
        <v>98.5</v>
      </c>
      <c r="P85" s="48"/>
      <c r="Q85" s="212"/>
      <c r="R85" s="212"/>
      <c r="S85" s="48"/>
      <c r="T85" s="48"/>
      <c r="U85" s="48"/>
      <c r="V85" s="48"/>
      <c r="W85" s="48"/>
      <c r="X85" s="48"/>
      <c r="Y85" s="48"/>
      <c r="Z85" s="48"/>
    </row>
    <row r="86" spans="1:26" ht="11.1" customHeight="1" x14ac:dyDescent="0.15">
      <c r="A86" s="6" t="s">
        <v>175</v>
      </c>
      <c r="B86" s="144">
        <v>55.6</v>
      </c>
      <c r="C86" s="144">
        <v>63.7</v>
      </c>
      <c r="D86" s="144">
        <v>75.3</v>
      </c>
      <c r="E86" s="144">
        <v>79</v>
      </c>
      <c r="F86" s="144">
        <v>73.599999999999994</v>
      </c>
      <c r="G86" s="144">
        <v>73.3</v>
      </c>
      <c r="H86" s="144">
        <v>73.599999999999994</v>
      </c>
      <c r="I86" s="144">
        <v>79.8</v>
      </c>
      <c r="J86" s="144">
        <v>87</v>
      </c>
      <c r="K86" s="144">
        <v>74.900000000000006</v>
      </c>
      <c r="L86" s="144">
        <v>77.900000000000006</v>
      </c>
      <c r="M86" s="144">
        <v>81.7</v>
      </c>
      <c r="N86" s="209">
        <f t="shared" si="2"/>
        <v>74.61666666666666</v>
      </c>
      <c r="O86" s="146">
        <f t="shared" si="3"/>
        <v>107.8</v>
      </c>
      <c r="P86" s="48"/>
      <c r="Q86" s="212"/>
      <c r="R86" s="212"/>
      <c r="S86" s="48"/>
      <c r="T86" s="48"/>
      <c r="U86" s="48"/>
      <c r="V86" s="48"/>
      <c r="W86" s="48"/>
      <c r="X86" s="48"/>
      <c r="Y86" s="48"/>
      <c r="Z86" s="48"/>
    </row>
    <row r="87" spans="1:26" ht="11.1" customHeight="1" x14ac:dyDescent="0.15">
      <c r="A87" s="6" t="s">
        <v>185</v>
      </c>
      <c r="B87" s="144">
        <v>76.7</v>
      </c>
      <c r="C87" s="144">
        <v>70.099999999999994</v>
      </c>
      <c r="D87" s="144">
        <v>82.6</v>
      </c>
      <c r="E87" s="144">
        <v>84.7</v>
      </c>
      <c r="F87" s="144">
        <v>82.1</v>
      </c>
      <c r="G87" s="144">
        <v>83.4</v>
      </c>
      <c r="H87" s="144">
        <v>86.1</v>
      </c>
      <c r="I87" s="144">
        <v>75.900000000000006</v>
      </c>
      <c r="J87" s="144">
        <v>82.2</v>
      </c>
      <c r="K87" s="144">
        <v>81.2</v>
      </c>
      <c r="L87" s="144">
        <v>80.2</v>
      </c>
      <c r="M87" s="144">
        <v>81.900000000000006</v>
      </c>
      <c r="N87" s="209">
        <f t="shared" si="2"/>
        <v>80.591666666666683</v>
      </c>
      <c r="O87" s="146">
        <f t="shared" si="3"/>
        <v>108</v>
      </c>
      <c r="P87" s="48"/>
      <c r="Q87" s="212"/>
      <c r="R87" s="212"/>
      <c r="S87" s="48"/>
      <c r="T87" s="48"/>
      <c r="U87" s="48"/>
      <c r="V87" s="48"/>
      <c r="W87" s="48"/>
      <c r="X87" s="48"/>
      <c r="Y87" s="48"/>
      <c r="Z87" s="48"/>
    </row>
    <row r="88" spans="1:26" ht="11.1" customHeight="1" x14ac:dyDescent="0.15">
      <c r="A88" s="6" t="s">
        <v>193</v>
      </c>
      <c r="B88" s="144">
        <v>72.3</v>
      </c>
      <c r="C88" s="144">
        <v>74.900000000000006</v>
      </c>
      <c r="D88" s="144">
        <v>81.3</v>
      </c>
      <c r="E88" s="144">
        <v>70.599999999999994</v>
      </c>
      <c r="F88" s="144">
        <v>79.400000000000006</v>
      </c>
      <c r="G88" s="144"/>
      <c r="H88" s="144"/>
      <c r="I88" s="144"/>
      <c r="J88" s="144"/>
      <c r="K88" s="144"/>
      <c r="L88" s="144"/>
      <c r="M88" s="144"/>
      <c r="N88" s="209"/>
      <c r="O88" s="146"/>
      <c r="P88" s="48"/>
      <c r="Q88" s="350"/>
      <c r="R88" s="350"/>
      <c r="S88" s="48"/>
      <c r="T88" s="48"/>
      <c r="U88" s="48"/>
      <c r="V88" s="48"/>
      <c r="W88" s="48"/>
      <c r="X88" s="48"/>
      <c r="Y88" s="48"/>
      <c r="Z88" s="48"/>
    </row>
    <row r="89" spans="1:26" ht="9.9499999999999993" customHeight="1" x14ac:dyDescent="0.15">
      <c r="N89" s="48"/>
      <c r="O89" s="215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spans="1:26" ht="9.9499999999999993" customHeight="1" x14ac:dyDescent="0.15"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73F0D-963C-473F-8809-9038D5AFC447}">
  <sheetPr>
    <tabColor indexed="45"/>
  </sheetPr>
  <dimension ref="A1:O40"/>
  <sheetViews>
    <sheetView workbookViewId="0">
      <selection activeCell="P17" sqref="P17"/>
    </sheetView>
  </sheetViews>
  <sheetFormatPr defaultColWidth="10.625" defaultRowHeight="13.5" x14ac:dyDescent="0.15"/>
  <cols>
    <col min="1" max="1" width="8.5" customWidth="1"/>
    <col min="2" max="2" width="13.375" customWidth="1"/>
  </cols>
  <sheetData>
    <row r="1" spans="1:13" ht="17.25" customHeight="1" x14ac:dyDescent="0.2">
      <c r="A1" s="449" t="s">
        <v>127</v>
      </c>
      <c r="F1" s="142"/>
      <c r="G1" s="142"/>
      <c r="H1" s="142"/>
    </row>
    <row r="2" spans="1:13" x14ac:dyDescent="0.15">
      <c r="A2" s="443"/>
    </row>
    <row r="3" spans="1:13" ht="17.25" x14ac:dyDescent="0.2">
      <c r="A3" s="443"/>
      <c r="C3" s="142"/>
    </row>
    <row r="4" spans="1:13" ht="17.25" x14ac:dyDescent="0.2">
      <c r="A4" s="443"/>
      <c r="J4" s="142"/>
      <c r="K4" s="142"/>
      <c r="L4" s="142"/>
      <c r="M4" s="142"/>
    </row>
    <row r="5" spans="1:13" x14ac:dyDescent="0.15">
      <c r="A5" s="443"/>
    </row>
    <row r="6" spans="1:13" x14ac:dyDescent="0.15">
      <c r="A6" s="443"/>
    </row>
    <row r="7" spans="1:13" x14ac:dyDescent="0.15">
      <c r="A7" s="443"/>
    </row>
    <row r="8" spans="1:13" x14ac:dyDescent="0.15">
      <c r="A8" s="443"/>
    </row>
    <row r="9" spans="1:13" x14ac:dyDescent="0.15">
      <c r="A9" s="443"/>
    </row>
    <row r="10" spans="1:13" x14ac:dyDescent="0.15">
      <c r="A10" s="443"/>
    </row>
    <row r="11" spans="1:13" x14ac:dyDescent="0.15">
      <c r="A11" s="443"/>
    </row>
    <row r="12" spans="1:13" x14ac:dyDescent="0.15">
      <c r="A12" s="443"/>
    </row>
    <row r="13" spans="1:13" x14ac:dyDescent="0.15">
      <c r="A13" s="443"/>
    </row>
    <row r="14" spans="1:13" x14ac:dyDescent="0.15">
      <c r="A14" s="443"/>
    </row>
    <row r="15" spans="1:13" x14ac:dyDescent="0.15">
      <c r="A15" s="443"/>
    </row>
    <row r="16" spans="1:13" x14ac:dyDescent="0.15">
      <c r="A16" s="443"/>
    </row>
    <row r="17" spans="1:15" x14ac:dyDescent="0.15">
      <c r="A17" s="443"/>
    </row>
    <row r="18" spans="1:15" x14ac:dyDescent="0.15">
      <c r="A18" s="443"/>
    </row>
    <row r="19" spans="1:15" x14ac:dyDescent="0.15">
      <c r="A19" s="443"/>
    </row>
    <row r="20" spans="1:15" x14ac:dyDescent="0.15">
      <c r="A20" s="443"/>
    </row>
    <row r="21" spans="1:15" x14ac:dyDescent="0.15">
      <c r="A21" s="443"/>
    </row>
    <row r="22" spans="1:15" x14ac:dyDescent="0.15">
      <c r="A22" s="443"/>
    </row>
    <row r="23" spans="1:15" x14ac:dyDescent="0.15">
      <c r="A23" s="443"/>
    </row>
    <row r="24" spans="1:15" x14ac:dyDescent="0.15">
      <c r="A24" s="443"/>
    </row>
    <row r="25" spans="1:15" x14ac:dyDescent="0.15">
      <c r="A25" s="443"/>
    </row>
    <row r="26" spans="1:15" x14ac:dyDescent="0.15">
      <c r="A26" s="443"/>
    </row>
    <row r="27" spans="1:15" x14ac:dyDescent="0.15">
      <c r="A27" s="443"/>
    </row>
    <row r="28" spans="1:15" x14ac:dyDescent="0.15">
      <c r="A28" s="443"/>
    </row>
    <row r="29" spans="1:15" x14ac:dyDescent="0.15">
      <c r="A29" s="443"/>
      <c r="O29" s="347"/>
    </row>
    <row r="30" spans="1:15" x14ac:dyDescent="0.15">
      <c r="A30" s="443"/>
    </row>
    <row r="31" spans="1:15" x14ac:dyDescent="0.15">
      <c r="A31" s="443"/>
    </row>
    <row r="32" spans="1:15" x14ac:dyDescent="0.15">
      <c r="A32" s="443"/>
    </row>
    <row r="33" spans="1:14" x14ac:dyDescent="0.15">
      <c r="A33" s="443"/>
    </row>
    <row r="34" spans="1:14" x14ac:dyDescent="0.15">
      <c r="A34" s="443"/>
    </row>
    <row r="35" spans="1:14" s="42" customFormat="1" ht="20.100000000000001" customHeight="1" x14ac:dyDescent="0.15">
      <c r="A35" s="443"/>
      <c r="B35" s="361" t="s">
        <v>168</v>
      </c>
      <c r="C35" s="361" t="s">
        <v>154</v>
      </c>
      <c r="D35" s="362" t="s">
        <v>156</v>
      </c>
      <c r="E35" s="361" t="s">
        <v>158</v>
      </c>
      <c r="F35" s="361" t="s">
        <v>161</v>
      </c>
      <c r="G35" s="361" t="s">
        <v>167</v>
      </c>
      <c r="H35" s="361" t="s">
        <v>170</v>
      </c>
      <c r="I35" s="361" t="s">
        <v>171</v>
      </c>
      <c r="J35" s="361" t="s">
        <v>172</v>
      </c>
      <c r="K35" s="361" t="s">
        <v>190</v>
      </c>
      <c r="L35" s="361" t="s">
        <v>206</v>
      </c>
      <c r="M35" s="363" t="s">
        <v>210</v>
      </c>
      <c r="N35" s="47"/>
    </row>
    <row r="36" spans="1:14" ht="25.5" customHeight="1" x14ac:dyDescent="0.15">
      <c r="A36" s="443"/>
      <c r="B36" s="422" t="s">
        <v>108</v>
      </c>
      <c r="C36" s="8">
        <v>95.8</v>
      </c>
      <c r="D36" s="8">
        <v>99.5</v>
      </c>
      <c r="E36" s="8">
        <v>100.7</v>
      </c>
      <c r="F36" s="8">
        <v>106.9</v>
      </c>
      <c r="G36" s="8">
        <v>108.5</v>
      </c>
      <c r="H36" s="8">
        <v>114.8</v>
      </c>
      <c r="I36" s="8">
        <v>122.6</v>
      </c>
      <c r="J36" s="8">
        <v>120.5</v>
      </c>
      <c r="K36" s="8">
        <v>125.7</v>
      </c>
      <c r="L36" s="8">
        <v>141.4</v>
      </c>
      <c r="M36" s="8">
        <v>143.19999999999999</v>
      </c>
    </row>
    <row r="37" spans="1:14" ht="25.5" customHeight="1" x14ac:dyDescent="0.15">
      <c r="A37" s="443"/>
      <c r="B37" s="194" t="s">
        <v>207</v>
      </c>
      <c r="C37" s="8">
        <v>220.5</v>
      </c>
      <c r="D37" s="8">
        <v>225.3</v>
      </c>
      <c r="E37" s="8">
        <v>226.3</v>
      </c>
      <c r="F37" s="8">
        <v>228.9</v>
      </c>
      <c r="G37" s="8">
        <v>231.8</v>
      </c>
      <c r="H37" s="8">
        <v>234.9</v>
      </c>
      <c r="I37" s="8">
        <v>240.8</v>
      </c>
      <c r="J37" s="8">
        <v>233.6</v>
      </c>
      <c r="K37" s="8">
        <v>240.2</v>
      </c>
      <c r="L37" s="8">
        <v>239.9</v>
      </c>
      <c r="M37" s="8">
        <v>242.9</v>
      </c>
    </row>
    <row r="38" spans="1:14" ht="24.75" customHeight="1" x14ac:dyDescent="0.15">
      <c r="A38" s="443"/>
      <c r="B38" s="171" t="s">
        <v>130</v>
      </c>
      <c r="C38" s="8">
        <v>173</v>
      </c>
      <c r="D38" s="8">
        <v>171</v>
      </c>
      <c r="E38" s="8">
        <v>171</v>
      </c>
      <c r="F38" s="8">
        <v>171</v>
      </c>
      <c r="G38" s="8">
        <v>171</v>
      </c>
      <c r="H38" s="8">
        <v>170</v>
      </c>
      <c r="I38" s="8">
        <v>171</v>
      </c>
      <c r="J38" s="8">
        <v>169</v>
      </c>
      <c r="K38" s="8">
        <v>171</v>
      </c>
      <c r="L38" s="8">
        <v>169</v>
      </c>
      <c r="M38" s="8">
        <v>169</v>
      </c>
    </row>
    <row r="40" spans="1:14" ht="14.25" x14ac:dyDescent="0.15">
      <c r="C40" s="2"/>
      <c r="D40" s="163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</sheetPr>
  <dimension ref="A1:O63"/>
  <sheetViews>
    <sheetView workbookViewId="0">
      <selection activeCell="R24" sqref="R24"/>
    </sheetView>
  </sheetViews>
  <sheetFormatPr defaultRowHeight="13.5" x14ac:dyDescent="0.15"/>
  <cols>
    <col min="1" max="1" width="11.875" customWidth="1"/>
    <col min="10" max="10" width="9.25" bestFit="1" customWidth="1"/>
    <col min="13" max="13" width="9.25" bestFit="1" customWidth="1"/>
  </cols>
  <sheetData>
    <row r="1" spans="2:15" x14ac:dyDescent="0.15">
      <c r="B1" s="455" t="s">
        <v>211</v>
      </c>
      <c r="C1" s="455"/>
      <c r="D1" s="455"/>
      <c r="E1" s="455"/>
      <c r="F1" s="455"/>
      <c r="G1" s="456" t="s">
        <v>128</v>
      </c>
      <c r="H1" s="456"/>
      <c r="I1" s="456"/>
      <c r="J1" s="222" t="s">
        <v>109</v>
      </c>
      <c r="K1" s="3"/>
      <c r="M1" s="3" t="s">
        <v>184</v>
      </c>
    </row>
    <row r="2" spans="2:15" x14ac:dyDescent="0.15">
      <c r="B2" s="455"/>
      <c r="C2" s="455"/>
      <c r="D2" s="455"/>
      <c r="E2" s="455"/>
      <c r="F2" s="455"/>
      <c r="G2" s="456"/>
      <c r="H2" s="456"/>
      <c r="I2" s="456"/>
      <c r="J2" s="373">
        <v>220340</v>
      </c>
      <c r="K2" s="4" t="s">
        <v>111</v>
      </c>
      <c r="L2" s="339">
        <f t="shared" ref="L2:L7" si="0">SUM(J2)</f>
        <v>220340</v>
      </c>
      <c r="M2" s="373">
        <v>154915</v>
      </c>
    </row>
    <row r="3" spans="2:15" x14ac:dyDescent="0.15">
      <c r="J3" s="373">
        <v>393615</v>
      </c>
      <c r="K3" s="3" t="s">
        <v>112</v>
      </c>
      <c r="L3" s="339">
        <f t="shared" si="0"/>
        <v>393615</v>
      </c>
      <c r="M3" s="373">
        <v>252609</v>
      </c>
    </row>
    <row r="4" spans="2:15" x14ac:dyDescent="0.15">
      <c r="J4" s="373">
        <v>513843</v>
      </c>
      <c r="K4" s="3" t="s">
        <v>103</v>
      </c>
      <c r="L4" s="339">
        <f t="shared" si="0"/>
        <v>513843</v>
      </c>
      <c r="M4" s="373">
        <v>335134</v>
      </c>
    </row>
    <row r="5" spans="2:15" x14ac:dyDescent="0.15">
      <c r="J5" s="373">
        <v>153912</v>
      </c>
      <c r="K5" s="3" t="s">
        <v>91</v>
      </c>
      <c r="L5" s="339">
        <f t="shared" si="0"/>
        <v>153912</v>
      </c>
      <c r="M5" s="373">
        <v>128525</v>
      </c>
    </row>
    <row r="6" spans="2:15" x14ac:dyDescent="0.15">
      <c r="J6" s="373">
        <v>274743</v>
      </c>
      <c r="K6" s="3" t="s">
        <v>101</v>
      </c>
      <c r="L6" s="339">
        <f t="shared" si="0"/>
        <v>274743</v>
      </c>
      <c r="M6" s="373">
        <v>163168</v>
      </c>
    </row>
    <row r="7" spans="2:15" x14ac:dyDescent="0.15">
      <c r="J7" s="373">
        <v>872418</v>
      </c>
      <c r="K7" s="3" t="s">
        <v>104</v>
      </c>
      <c r="L7" s="339">
        <f t="shared" si="0"/>
        <v>872418</v>
      </c>
      <c r="M7" s="373">
        <v>629767</v>
      </c>
    </row>
    <row r="8" spans="2:15" x14ac:dyDescent="0.15">
      <c r="J8" s="339">
        <f>SUM(J2:J7)</f>
        <v>2428871</v>
      </c>
      <c r="K8" s="3" t="s">
        <v>93</v>
      </c>
      <c r="L8" s="410">
        <f>SUM(L2:L7)</f>
        <v>2428871</v>
      </c>
      <c r="M8" s="339">
        <f>SUM(M2:M7)</f>
        <v>1664118</v>
      </c>
    </row>
    <row r="10" spans="2:15" x14ac:dyDescent="0.15">
      <c r="K10" s="3"/>
      <c r="L10" s="3" t="s">
        <v>163</v>
      </c>
      <c r="M10" s="3" t="s">
        <v>113</v>
      </c>
      <c r="N10" s="3"/>
      <c r="O10" s="3" t="s">
        <v>129</v>
      </c>
    </row>
    <row r="11" spans="2:15" x14ac:dyDescent="0.15">
      <c r="K11" s="4" t="s">
        <v>111</v>
      </c>
      <c r="L11" s="339">
        <f>SUM(M2)</f>
        <v>154915</v>
      </c>
      <c r="M11" s="339">
        <f t="shared" ref="M11:M17" si="1">SUM(N11-L11)</f>
        <v>65425</v>
      </c>
      <c r="N11" s="339">
        <f t="shared" ref="N11:N17" si="2">SUM(L2)</f>
        <v>220340</v>
      </c>
      <c r="O11" s="340">
        <f>SUM(L11/N11)</f>
        <v>0.70307252428065714</v>
      </c>
    </row>
    <row r="12" spans="2:15" x14ac:dyDescent="0.15">
      <c r="K12" s="3" t="s">
        <v>112</v>
      </c>
      <c r="L12" s="339">
        <f t="shared" ref="L12:L17" si="3">SUM(M3)</f>
        <v>252609</v>
      </c>
      <c r="M12" s="339">
        <f t="shared" si="1"/>
        <v>141006</v>
      </c>
      <c r="N12" s="339">
        <f t="shared" si="2"/>
        <v>393615</v>
      </c>
      <c r="O12" s="340">
        <f t="shared" ref="O12:O17" si="4">SUM(L12/N12)</f>
        <v>0.64176670096414012</v>
      </c>
    </row>
    <row r="13" spans="2:15" x14ac:dyDescent="0.15">
      <c r="K13" s="3" t="s">
        <v>103</v>
      </c>
      <c r="L13" s="339">
        <f t="shared" si="3"/>
        <v>335134</v>
      </c>
      <c r="M13" s="339">
        <f t="shared" si="1"/>
        <v>178709</v>
      </c>
      <c r="N13" s="339">
        <f t="shared" si="2"/>
        <v>513843</v>
      </c>
      <c r="O13" s="340">
        <f t="shared" si="4"/>
        <v>0.6522108893183326</v>
      </c>
    </row>
    <row r="14" spans="2:15" x14ac:dyDescent="0.15">
      <c r="K14" s="3" t="s">
        <v>91</v>
      </c>
      <c r="L14" s="339">
        <f t="shared" si="3"/>
        <v>128525</v>
      </c>
      <c r="M14" s="339">
        <f t="shared" si="1"/>
        <v>25387</v>
      </c>
      <c r="N14" s="339">
        <f t="shared" si="2"/>
        <v>153912</v>
      </c>
      <c r="O14" s="340">
        <f t="shared" si="4"/>
        <v>0.83505509641873277</v>
      </c>
    </row>
    <row r="15" spans="2:15" x14ac:dyDescent="0.15">
      <c r="K15" s="3" t="s">
        <v>101</v>
      </c>
      <c r="L15" s="339">
        <f t="shared" si="3"/>
        <v>163168</v>
      </c>
      <c r="M15" s="339">
        <f t="shared" si="1"/>
        <v>111575</v>
      </c>
      <c r="N15" s="339">
        <f t="shared" si="2"/>
        <v>274743</v>
      </c>
      <c r="O15" s="340">
        <f t="shared" si="4"/>
        <v>0.59389320201060625</v>
      </c>
    </row>
    <row r="16" spans="2:15" x14ac:dyDescent="0.15">
      <c r="K16" s="3" t="s">
        <v>104</v>
      </c>
      <c r="L16" s="339">
        <f t="shared" si="3"/>
        <v>629767</v>
      </c>
      <c r="M16" s="339">
        <f t="shared" si="1"/>
        <v>242651</v>
      </c>
      <c r="N16" s="339">
        <f t="shared" si="2"/>
        <v>872418</v>
      </c>
      <c r="O16" s="340">
        <f t="shared" si="4"/>
        <v>0.72186383132856036</v>
      </c>
    </row>
    <row r="17" spans="11:15" x14ac:dyDescent="0.15">
      <c r="K17" s="3" t="s">
        <v>93</v>
      </c>
      <c r="L17" s="339">
        <f t="shared" si="3"/>
        <v>1664118</v>
      </c>
      <c r="M17" s="339">
        <f t="shared" si="1"/>
        <v>764753</v>
      </c>
      <c r="N17" s="339">
        <f t="shared" si="2"/>
        <v>2428871</v>
      </c>
      <c r="O17" s="340">
        <f t="shared" si="4"/>
        <v>0.68514054472221864</v>
      </c>
    </row>
    <row r="53" spans="1:9" ht="20.100000000000001" customHeight="1" x14ac:dyDescent="0.15"/>
    <row r="54" spans="1:9" ht="20.100000000000001" customHeight="1" thickBot="1" x14ac:dyDescent="0.2"/>
    <row r="55" spans="1:9" ht="16.5" customHeight="1" x14ac:dyDescent="0.15">
      <c r="A55" s="49"/>
      <c r="B55" s="49"/>
      <c r="C55" s="49"/>
      <c r="D55" s="49"/>
      <c r="E55" s="49"/>
      <c r="F55" s="49"/>
      <c r="G55" s="49"/>
      <c r="H55" s="49"/>
      <c r="I55" s="49"/>
    </row>
    <row r="56" spans="1:9" ht="14.25" x14ac:dyDescent="0.15">
      <c r="A56" s="35" t="s">
        <v>114</v>
      </c>
      <c r="B56" s="36"/>
      <c r="C56" s="457" t="s">
        <v>109</v>
      </c>
      <c r="D56" s="458"/>
      <c r="E56" s="457" t="s">
        <v>110</v>
      </c>
      <c r="F56" s="458"/>
      <c r="G56" s="461" t="s">
        <v>115</v>
      </c>
      <c r="H56" s="457" t="s">
        <v>116</v>
      </c>
      <c r="I56" s="458"/>
    </row>
    <row r="57" spans="1:9" ht="14.25" x14ac:dyDescent="0.15">
      <c r="A57" s="37" t="s">
        <v>117</v>
      </c>
      <c r="B57" s="38"/>
      <c r="C57" s="459"/>
      <c r="D57" s="460"/>
      <c r="E57" s="459"/>
      <c r="F57" s="460"/>
      <c r="G57" s="462"/>
      <c r="H57" s="459"/>
      <c r="I57" s="460"/>
    </row>
    <row r="58" spans="1:9" ht="19.5" customHeight="1" x14ac:dyDescent="0.15">
      <c r="A58" s="41" t="s">
        <v>118</v>
      </c>
      <c r="B58" s="39"/>
      <c r="C58" s="452" t="s">
        <v>208</v>
      </c>
      <c r="D58" s="453"/>
      <c r="E58" s="450" t="s">
        <v>212</v>
      </c>
      <c r="F58" s="451"/>
      <c r="G58" s="80">
        <v>14.3</v>
      </c>
      <c r="H58" s="40"/>
      <c r="I58" s="39"/>
    </row>
    <row r="59" spans="1:9" ht="19.5" customHeight="1" x14ac:dyDescent="0.15">
      <c r="A59" s="41" t="s">
        <v>119</v>
      </c>
      <c r="B59" s="39"/>
      <c r="C59" s="454" t="s">
        <v>155</v>
      </c>
      <c r="D59" s="453"/>
      <c r="E59" s="450" t="s">
        <v>213</v>
      </c>
      <c r="F59" s="451"/>
      <c r="G59" s="84">
        <v>27.4</v>
      </c>
      <c r="H59" s="40"/>
      <c r="I59" s="39"/>
    </row>
    <row r="60" spans="1:9" ht="20.100000000000001" customHeight="1" x14ac:dyDescent="0.15">
      <c r="A60" s="41" t="s">
        <v>120</v>
      </c>
      <c r="B60" s="39"/>
      <c r="C60" s="450" t="s">
        <v>209</v>
      </c>
      <c r="D60" s="451"/>
      <c r="E60" s="450" t="s">
        <v>214</v>
      </c>
      <c r="F60" s="451"/>
      <c r="G60" s="80">
        <v>76.400000000000006</v>
      </c>
      <c r="H60" s="40"/>
      <c r="I60" s="39"/>
    </row>
    <row r="61" spans="1:9" ht="20.100000000000001" customHeight="1" x14ac:dyDescent="0.15"/>
    <row r="62" spans="1:9" ht="20.100000000000001" customHeight="1" x14ac:dyDescent="0.15"/>
    <row r="63" spans="1:9" x14ac:dyDescent="0.15">
      <c r="E63" s="34"/>
    </row>
  </sheetData>
  <mergeCells count="12">
    <mergeCell ref="B1:F2"/>
    <mergeCell ref="G1:I2"/>
    <mergeCell ref="C56:D57"/>
    <mergeCell ref="E56:F57"/>
    <mergeCell ref="G56:G57"/>
    <mergeCell ref="H56:I57"/>
    <mergeCell ref="E60:F60"/>
    <mergeCell ref="C58:D58"/>
    <mergeCell ref="C59:D59"/>
    <mergeCell ref="E58:F58"/>
    <mergeCell ref="E59:F59"/>
    <mergeCell ref="C60:D60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AI91"/>
  <sheetViews>
    <sheetView workbookViewId="0">
      <selection activeCell="F91" sqref="F91"/>
    </sheetView>
  </sheetViews>
  <sheetFormatPr defaultColWidth="4.75" defaultRowHeight="9.9499999999999993" customHeight="1" x14ac:dyDescent="0.15"/>
  <cols>
    <col min="1" max="1" width="7.625" customWidth="1"/>
    <col min="2" max="13" width="6.125" customWidth="1"/>
    <col min="14" max="14" width="7.625" customWidth="1"/>
    <col min="15" max="15" width="7.5" customWidth="1"/>
    <col min="16" max="34" width="7.625" customWidth="1"/>
    <col min="35" max="41" width="9.625" customWidth="1"/>
  </cols>
  <sheetData>
    <row r="1" spans="1:19" ht="9.9499999999999993" customHeight="1" x14ac:dyDescent="0.15">
      <c r="E1" s="2"/>
      <c r="F1" s="2"/>
      <c r="G1" s="2"/>
      <c r="H1" s="2"/>
      <c r="K1" s="16"/>
    </row>
    <row r="3" spans="1:19" ht="9.9499999999999993" customHeight="1" x14ac:dyDescent="0.15">
      <c r="A3" s="29"/>
      <c r="B3" s="29"/>
    </row>
    <row r="4" spans="1:19" ht="9.9499999999999993" customHeight="1" x14ac:dyDescent="0.2">
      <c r="J4" s="142"/>
      <c r="K4" s="2"/>
      <c r="L4" s="2"/>
      <c r="M4" s="2"/>
    </row>
    <row r="13" spans="1:19" ht="9.9499999999999993" customHeight="1" x14ac:dyDescent="0.15">
      <c r="R13" s="156"/>
      <c r="S13" s="279"/>
    </row>
    <row r="14" spans="1:19" ht="9.9499999999999993" customHeight="1" x14ac:dyDescent="0.15">
      <c r="R14" s="156"/>
      <c r="S14" s="279"/>
    </row>
    <row r="15" spans="1:19" ht="9.9499999999999993" customHeight="1" x14ac:dyDescent="0.15">
      <c r="R15" s="156"/>
      <c r="S15" s="279"/>
    </row>
    <row r="16" spans="1:19" ht="9.9499999999999993" customHeight="1" x14ac:dyDescent="0.15">
      <c r="R16" s="156"/>
      <c r="S16" s="279"/>
    </row>
    <row r="17" spans="1:35" ht="9.9499999999999993" customHeight="1" x14ac:dyDescent="0.15">
      <c r="R17" s="156"/>
      <c r="S17" s="279"/>
    </row>
    <row r="20" spans="1:35" ht="9.9499999999999993" customHeight="1" x14ac:dyDescent="0.15">
      <c r="AI20" s="47"/>
    </row>
    <row r="25" spans="1:35" s="47" customFormat="1" ht="9.9499999999999993" customHeight="1" x14ac:dyDescent="0.15">
      <c r="A25" s="144"/>
      <c r="B25" s="144" t="s">
        <v>76</v>
      </c>
      <c r="C25" s="144" t="s">
        <v>77</v>
      </c>
      <c r="D25" s="144" t="s">
        <v>78</v>
      </c>
      <c r="E25" s="144" t="s">
        <v>79</v>
      </c>
      <c r="F25" s="144" t="s">
        <v>80</v>
      </c>
      <c r="G25" s="144" t="s">
        <v>81</v>
      </c>
      <c r="H25" s="144" t="s">
        <v>82</v>
      </c>
      <c r="I25" s="144" t="s">
        <v>83</v>
      </c>
      <c r="J25" s="144" t="s">
        <v>84</v>
      </c>
      <c r="K25" s="144" t="s">
        <v>85</v>
      </c>
      <c r="L25" s="144" t="s">
        <v>86</v>
      </c>
      <c r="M25" s="145" t="s">
        <v>87</v>
      </c>
      <c r="N25" s="204" t="s">
        <v>125</v>
      </c>
      <c r="O25" s="147" t="s">
        <v>124</v>
      </c>
      <c r="AI25"/>
    </row>
    <row r="26" spans="1:35" ht="9.9499999999999993" customHeight="1" x14ac:dyDescent="0.15">
      <c r="A26" s="6" t="s">
        <v>173</v>
      </c>
      <c r="B26" s="144">
        <v>74.599999999999994</v>
      </c>
      <c r="C26" s="144">
        <v>75.400000000000006</v>
      </c>
      <c r="D26" s="146">
        <v>81.099999999999994</v>
      </c>
      <c r="E26" s="144">
        <v>81.599999999999994</v>
      </c>
      <c r="F26" s="144">
        <v>80.7</v>
      </c>
      <c r="G26" s="144">
        <v>79.400000000000006</v>
      </c>
      <c r="H26" s="146">
        <v>87.2</v>
      </c>
      <c r="I26" s="144">
        <v>72.599999999999994</v>
      </c>
      <c r="J26" s="144">
        <v>79</v>
      </c>
      <c r="K26" s="144">
        <v>82.8</v>
      </c>
      <c r="L26" s="144">
        <v>76.400000000000006</v>
      </c>
      <c r="M26" s="301">
        <v>76.5</v>
      </c>
      <c r="N26" s="302">
        <f t="shared" ref="N26:N29" si="0">SUM(B26:M26)</f>
        <v>947.3</v>
      </c>
      <c r="O26" s="146">
        <v>104.6</v>
      </c>
    </row>
    <row r="27" spans="1:35" ht="9.9499999999999993" customHeight="1" x14ac:dyDescent="0.15">
      <c r="A27" s="6" t="s">
        <v>172</v>
      </c>
      <c r="B27" s="144">
        <v>69</v>
      </c>
      <c r="C27" s="144">
        <v>77.5</v>
      </c>
      <c r="D27" s="146">
        <v>84.3</v>
      </c>
      <c r="E27" s="144">
        <v>83</v>
      </c>
      <c r="F27" s="144">
        <v>72.7</v>
      </c>
      <c r="G27" s="144">
        <v>75.400000000000006</v>
      </c>
      <c r="H27" s="146">
        <v>78.3</v>
      </c>
      <c r="I27" s="144">
        <v>69.5</v>
      </c>
      <c r="J27" s="144">
        <v>75.900000000000006</v>
      </c>
      <c r="K27" s="144">
        <v>79.900000000000006</v>
      </c>
      <c r="L27" s="144">
        <v>67.3</v>
      </c>
      <c r="M27" s="301">
        <v>71.8</v>
      </c>
      <c r="N27" s="302">
        <f t="shared" si="0"/>
        <v>904.5999999999998</v>
      </c>
      <c r="O27" s="146">
        <f>SUM(N27/N26)*100</f>
        <v>95.492452232661236</v>
      </c>
    </row>
    <row r="28" spans="1:35" ht="9.9499999999999993" customHeight="1" x14ac:dyDescent="0.15">
      <c r="A28" s="6" t="s">
        <v>175</v>
      </c>
      <c r="B28" s="144">
        <v>62</v>
      </c>
      <c r="C28" s="144">
        <v>71.900000000000006</v>
      </c>
      <c r="D28" s="146">
        <v>82.3</v>
      </c>
      <c r="E28" s="144">
        <v>86.9</v>
      </c>
      <c r="F28" s="144">
        <v>79.5</v>
      </c>
      <c r="G28" s="144">
        <v>84.7</v>
      </c>
      <c r="H28" s="146">
        <v>77.8</v>
      </c>
      <c r="I28" s="144">
        <v>103.2</v>
      </c>
      <c r="J28" s="144">
        <v>105.2</v>
      </c>
      <c r="K28" s="144">
        <v>95.4</v>
      </c>
      <c r="L28" s="144">
        <v>100.3</v>
      </c>
      <c r="M28" s="301">
        <v>106.6</v>
      </c>
      <c r="N28" s="302">
        <f t="shared" si="0"/>
        <v>1055.8</v>
      </c>
      <c r="O28" s="146">
        <f>SUM(N28/N27)*100</f>
        <v>116.71456997567988</v>
      </c>
    </row>
    <row r="29" spans="1:35" ht="9.9499999999999993" customHeight="1" x14ac:dyDescent="0.15">
      <c r="A29" s="6" t="s">
        <v>185</v>
      </c>
      <c r="B29" s="144">
        <v>93.3</v>
      </c>
      <c r="C29" s="144">
        <v>91.3</v>
      </c>
      <c r="D29" s="146">
        <v>106.6</v>
      </c>
      <c r="E29" s="144">
        <v>106.6</v>
      </c>
      <c r="F29" s="144">
        <v>101.9</v>
      </c>
      <c r="G29" s="144">
        <v>113</v>
      </c>
      <c r="H29" s="146">
        <v>110.5</v>
      </c>
      <c r="I29" s="144">
        <v>100.3</v>
      </c>
      <c r="J29" s="144">
        <v>104.2</v>
      </c>
      <c r="K29" s="144">
        <v>103.1</v>
      </c>
      <c r="L29" s="144">
        <v>103.7</v>
      </c>
      <c r="M29" s="301">
        <v>103.6</v>
      </c>
      <c r="N29" s="302">
        <f t="shared" si="0"/>
        <v>1238.0999999999999</v>
      </c>
      <c r="O29" s="146">
        <f>SUM(N29/N28)*100</f>
        <v>117.26652775146809</v>
      </c>
    </row>
    <row r="30" spans="1:35" ht="9.9499999999999993" customHeight="1" x14ac:dyDescent="0.15">
      <c r="A30" s="6" t="s">
        <v>193</v>
      </c>
      <c r="B30" s="144">
        <v>91.6</v>
      </c>
      <c r="C30" s="144">
        <v>96.2</v>
      </c>
      <c r="D30" s="146">
        <v>103.6</v>
      </c>
      <c r="E30" s="144">
        <v>104.5</v>
      </c>
      <c r="F30" s="144">
        <v>106.1</v>
      </c>
      <c r="G30" s="144"/>
      <c r="H30" s="146"/>
      <c r="I30" s="144"/>
      <c r="J30" s="144"/>
      <c r="K30" s="144"/>
      <c r="L30" s="144"/>
      <c r="M30" s="301"/>
      <c r="N30" s="302">
        <f t="shared" ref="N30" si="1">SUM(B30:M30)</f>
        <v>502</v>
      </c>
      <c r="O30" s="146">
        <f>SUM(N30/N29)*100</f>
        <v>40.545997900008082</v>
      </c>
    </row>
    <row r="31" spans="1:35" ht="9.9499999999999993" customHeight="1" x14ac:dyDescent="0.15"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</row>
    <row r="51" spans="1:17" ht="9.9499999999999993" customHeight="1" x14ac:dyDescent="0.1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1:17" ht="9.9499999999999993" customHeight="1" x14ac:dyDescent="0.15">
      <c r="A52" s="48"/>
      <c r="B52" s="29"/>
    </row>
    <row r="53" spans="1:17" ht="9.9499999999999993" customHeight="1" x14ac:dyDescent="0.15">
      <c r="A53" s="48"/>
      <c r="B53" s="29"/>
    </row>
    <row r="54" spans="1:17" ht="9.9499999999999993" customHeight="1" x14ac:dyDescent="0.15">
      <c r="A54" s="48"/>
    </row>
    <row r="55" spans="1:17" ht="9.9499999999999993" customHeight="1" x14ac:dyDescent="0.15">
      <c r="A55" s="144"/>
      <c r="B55" s="144" t="s">
        <v>76</v>
      </c>
      <c r="C55" s="144" t="s">
        <v>77</v>
      </c>
      <c r="D55" s="144" t="s">
        <v>78</v>
      </c>
      <c r="E55" s="144" t="s">
        <v>79</v>
      </c>
      <c r="F55" s="144" t="s">
        <v>80</v>
      </c>
      <c r="G55" s="144" t="s">
        <v>81</v>
      </c>
      <c r="H55" s="144" t="s">
        <v>82</v>
      </c>
      <c r="I55" s="144" t="s">
        <v>83</v>
      </c>
      <c r="J55" s="144" t="s">
        <v>84</v>
      </c>
      <c r="K55" s="144" t="s">
        <v>85</v>
      </c>
      <c r="L55" s="144" t="s">
        <v>86</v>
      </c>
      <c r="M55" s="145" t="s">
        <v>87</v>
      </c>
      <c r="N55" s="204" t="s">
        <v>126</v>
      </c>
      <c r="O55" s="147" t="s">
        <v>124</v>
      </c>
    </row>
    <row r="56" spans="1:17" ht="9.9499999999999993" customHeight="1" x14ac:dyDescent="0.15">
      <c r="A56" s="6" t="s">
        <v>173</v>
      </c>
      <c r="B56" s="144">
        <v>119.6</v>
      </c>
      <c r="C56" s="144">
        <v>123</v>
      </c>
      <c r="D56" s="144">
        <v>124.9</v>
      </c>
      <c r="E56" s="144">
        <v>120.4</v>
      </c>
      <c r="F56" s="144">
        <v>122.8</v>
      </c>
      <c r="G56" s="144">
        <v>122.8</v>
      </c>
      <c r="H56" s="144">
        <v>126.5</v>
      </c>
      <c r="I56" s="144">
        <v>124.6</v>
      </c>
      <c r="J56" s="145">
        <v>120.4</v>
      </c>
      <c r="K56" s="144">
        <v>123.9</v>
      </c>
      <c r="L56" s="144">
        <v>123.3</v>
      </c>
      <c r="M56" s="145">
        <v>119.5</v>
      </c>
      <c r="N56" s="209">
        <f t="shared" ref="N56:N59" si="2">SUM(B56:M56)/12</f>
        <v>122.64166666666667</v>
      </c>
      <c r="O56" s="146">
        <v>105.8</v>
      </c>
      <c r="P56" s="17"/>
      <c r="Q56" s="17"/>
    </row>
    <row r="57" spans="1:17" ht="9.9499999999999993" customHeight="1" x14ac:dyDescent="0.15">
      <c r="A57" s="6" t="s">
        <v>172</v>
      </c>
      <c r="B57" s="144">
        <v>121.9</v>
      </c>
      <c r="C57" s="144">
        <v>124.4</v>
      </c>
      <c r="D57" s="144">
        <v>124.3</v>
      </c>
      <c r="E57" s="144">
        <v>124</v>
      </c>
      <c r="F57" s="144">
        <v>129.1</v>
      </c>
      <c r="G57" s="144">
        <v>126</v>
      </c>
      <c r="H57" s="144">
        <v>120.9</v>
      </c>
      <c r="I57" s="144">
        <v>119.3</v>
      </c>
      <c r="J57" s="145">
        <v>118.8</v>
      </c>
      <c r="K57" s="144">
        <v>118</v>
      </c>
      <c r="L57" s="144">
        <v>111.6</v>
      </c>
      <c r="M57" s="145">
        <v>107.9</v>
      </c>
      <c r="N57" s="209">
        <f t="shared" si="2"/>
        <v>120.51666666666667</v>
      </c>
      <c r="O57" s="146">
        <f>SUM(N57/N56)*100</f>
        <v>98.267309913705233</v>
      </c>
      <c r="P57" s="17"/>
      <c r="Q57" s="17"/>
    </row>
    <row r="58" spans="1:17" ht="9.9499999999999993" customHeight="1" x14ac:dyDescent="0.15">
      <c r="A58" s="6" t="s">
        <v>175</v>
      </c>
      <c r="B58" s="144">
        <v>107.9</v>
      </c>
      <c r="C58" s="144">
        <v>111.7</v>
      </c>
      <c r="D58" s="144">
        <v>111.9</v>
      </c>
      <c r="E58" s="144">
        <v>110.2</v>
      </c>
      <c r="F58" s="144">
        <v>112.5</v>
      </c>
      <c r="G58" s="144">
        <v>113</v>
      </c>
      <c r="H58" s="144">
        <v>111.4</v>
      </c>
      <c r="I58" s="144">
        <v>144</v>
      </c>
      <c r="J58" s="145">
        <v>145.1</v>
      </c>
      <c r="K58" s="144">
        <v>144.6</v>
      </c>
      <c r="L58" s="144">
        <v>147.4</v>
      </c>
      <c r="M58" s="145">
        <v>148.4</v>
      </c>
      <c r="N58" s="209">
        <f t="shared" si="2"/>
        <v>125.67500000000001</v>
      </c>
      <c r="O58" s="146">
        <f>SUM(N58/N57)*100</f>
        <v>104.28018254736553</v>
      </c>
      <c r="P58" s="17"/>
      <c r="Q58" s="17"/>
    </row>
    <row r="59" spans="1:17" ht="10.5" customHeight="1" x14ac:dyDescent="0.15">
      <c r="A59" s="6" t="s">
        <v>185</v>
      </c>
      <c r="B59" s="144">
        <v>141.30000000000001</v>
      </c>
      <c r="C59" s="144">
        <v>142.30000000000001</v>
      </c>
      <c r="D59" s="144">
        <v>141.1</v>
      </c>
      <c r="E59" s="144">
        <v>140.1</v>
      </c>
      <c r="F59" s="144">
        <v>145.19999999999999</v>
      </c>
      <c r="G59" s="144">
        <v>146.30000000000001</v>
      </c>
      <c r="H59" s="144">
        <v>140.9</v>
      </c>
      <c r="I59" s="144">
        <v>140.80000000000001</v>
      </c>
      <c r="J59" s="145">
        <v>138</v>
      </c>
      <c r="K59" s="144">
        <v>138.30000000000001</v>
      </c>
      <c r="L59" s="144">
        <v>140.9</v>
      </c>
      <c r="M59" s="145">
        <v>141.1</v>
      </c>
      <c r="N59" s="209">
        <f t="shared" si="2"/>
        <v>141.35833333333332</v>
      </c>
      <c r="O59" s="146">
        <f>SUM(N59/N58)*100</f>
        <v>112.47927856242951</v>
      </c>
      <c r="P59" s="17"/>
      <c r="Q59" s="17"/>
    </row>
    <row r="60" spans="1:17" ht="10.5" customHeight="1" x14ac:dyDescent="0.15">
      <c r="A60" s="6" t="s">
        <v>193</v>
      </c>
      <c r="B60" s="144">
        <v>141.4</v>
      </c>
      <c r="C60" s="144">
        <v>142</v>
      </c>
      <c r="D60" s="144">
        <v>141.30000000000001</v>
      </c>
      <c r="E60" s="144">
        <v>142.80000000000001</v>
      </c>
      <c r="F60" s="144">
        <v>148.4</v>
      </c>
      <c r="G60" s="144"/>
      <c r="H60" s="144"/>
      <c r="I60" s="144"/>
      <c r="J60" s="145"/>
      <c r="K60" s="144"/>
      <c r="L60" s="144"/>
      <c r="M60" s="145"/>
      <c r="N60" s="209">
        <f t="shared" ref="N60" si="3">SUM(B60:M60)/12</f>
        <v>59.658333333333331</v>
      </c>
      <c r="O60" s="146">
        <f>SUM(N60/N59)*100</f>
        <v>42.203619642751875</v>
      </c>
    </row>
    <row r="62" spans="1:17" ht="9.9499999999999993" customHeight="1" x14ac:dyDescent="0.15">
      <c r="O62" s="48"/>
    </row>
    <row r="63" spans="1:17" ht="9.9499999999999993" customHeight="1" x14ac:dyDescent="0.15">
      <c r="O63" s="48"/>
    </row>
    <row r="67" spans="15:27" ht="9.9499999999999993" customHeight="1" x14ac:dyDescent="0.15"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</row>
    <row r="85" spans="1:25" ht="9.9499999999999993" customHeight="1" x14ac:dyDescent="0.15">
      <c r="A85" s="144"/>
      <c r="B85" s="144" t="s">
        <v>76</v>
      </c>
      <c r="C85" s="144" t="s">
        <v>77</v>
      </c>
      <c r="D85" s="144" t="s">
        <v>78</v>
      </c>
      <c r="E85" s="144" t="s">
        <v>79</v>
      </c>
      <c r="F85" s="144" t="s">
        <v>80</v>
      </c>
      <c r="G85" s="144" t="s">
        <v>81</v>
      </c>
      <c r="H85" s="144" t="s">
        <v>82</v>
      </c>
      <c r="I85" s="144" t="s">
        <v>83</v>
      </c>
      <c r="J85" s="144" t="s">
        <v>84</v>
      </c>
      <c r="K85" s="144" t="s">
        <v>85</v>
      </c>
      <c r="L85" s="144" t="s">
        <v>86</v>
      </c>
      <c r="M85" s="145" t="s">
        <v>87</v>
      </c>
      <c r="N85" s="204" t="s">
        <v>126</v>
      </c>
      <c r="O85" s="147" t="s">
        <v>124</v>
      </c>
    </row>
    <row r="86" spans="1:25" ht="9.9499999999999993" customHeight="1" x14ac:dyDescent="0.15">
      <c r="A86" s="6" t="s">
        <v>173</v>
      </c>
      <c r="B86" s="144">
        <v>62.7</v>
      </c>
      <c r="C86" s="144">
        <v>60.7</v>
      </c>
      <c r="D86" s="144">
        <v>64.7</v>
      </c>
      <c r="E86" s="144">
        <v>68.3</v>
      </c>
      <c r="F86" s="144">
        <v>65.3</v>
      </c>
      <c r="G86" s="144">
        <v>64.7</v>
      </c>
      <c r="H86" s="144">
        <v>68.400000000000006</v>
      </c>
      <c r="I86" s="144">
        <v>58.6</v>
      </c>
      <c r="J86" s="145">
        <v>66.2</v>
      </c>
      <c r="K86" s="144">
        <v>66.3</v>
      </c>
      <c r="L86" s="144">
        <v>62.1</v>
      </c>
      <c r="M86" s="145">
        <v>64.599999999999994</v>
      </c>
      <c r="N86" s="209">
        <f>SUM(B86:M86)/12</f>
        <v>64.38333333333334</v>
      </c>
      <c r="O86" s="146">
        <v>109.4</v>
      </c>
      <c r="P86" s="47"/>
      <c r="Q86" s="215"/>
      <c r="R86" s="47"/>
      <c r="S86" s="47"/>
      <c r="T86" s="47"/>
      <c r="U86" s="47"/>
      <c r="V86" s="47"/>
      <c r="W86" s="47"/>
      <c r="X86" s="47"/>
      <c r="Y86" s="149"/>
    </row>
    <row r="87" spans="1:25" ht="9.9499999999999993" customHeight="1" x14ac:dyDescent="0.15">
      <c r="A87" s="6" t="s">
        <v>172</v>
      </c>
      <c r="B87" s="144">
        <v>56.2</v>
      </c>
      <c r="C87" s="144">
        <v>61.9</v>
      </c>
      <c r="D87" s="144">
        <v>67.900000000000006</v>
      </c>
      <c r="E87" s="144">
        <v>67</v>
      </c>
      <c r="F87" s="144">
        <v>55.4</v>
      </c>
      <c r="G87" s="144">
        <v>60.3</v>
      </c>
      <c r="H87" s="144">
        <v>65.5</v>
      </c>
      <c r="I87" s="144">
        <v>58.5</v>
      </c>
      <c r="J87" s="145">
        <v>63.9</v>
      </c>
      <c r="K87" s="144">
        <v>67.900000000000006</v>
      </c>
      <c r="L87" s="144">
        <v>61.4</v>
      </c>
      <c r="M87" s="145">
        <v>67</v>
      </c>
      <c r="N87" s="209">
        <f>SUM(B87:M87)/12</f>
        <v>62.741666666666667</v>
      </c>
      <c r="O87" s="146">
        <f>SUM(N87/N86)*100</f>
        <v>97.450168263008024</v>
      </c>
      <c r="P87" s="47"/>
      <c r="Q87" s="215"/>
      <c r="R87" s="47"/>
      <c r="S87" s="47"/>
      <c r="T87" s="47"/>
      <c r="U87" s="47"/>
      <c r="V87" s="47"/>
      <c r="W87" s="47"/>
      <c r="X87" s="47"/>
      <c r="Y87" s="47"/>
    </row>
    <row r="88" spans="1:25" ht="10.5" customHeight="1" x14ac:dyDescent="0.15">
      <c r="A88" s="6" t="s">
        <v>175</v>
      </c>
      <c r="B88" s="144">
        <v>57.4</v>
      </c>
      <c r="C88" s="144">
        <v>63.8</v>
      </c>
      <c r="D88" s="144">
        <v>73.5</v>
      </c>
      <c r="E88" s="144">
        <v>79</v>
      </c>
      <c r="F88" s="144">
        <v>70.3</v>
      </c>
      <c r="G88" s="144">
        <v>74.900000000000006</v>
      </c>
      <c r="H88" s="144">
        <v>70</v>
      </c>
      <c r="I88" s="144">
        <v>68</v>
      </c>
      <c r="J88" s="145">
        <v>72.400000000000006</v>
      </c>
      <c r="K88" s="144">
        <v>66</v>
      </c>
      <c r="L88" s="144">
        <v>67.7</v>
      </c>
      <c r="M88" s="145">
        <v>71.7</v>
      </c>
      <c r="N88" s="209">
        <f>SUM(B88:M88)/12</f>
        <v>69.558333333333337</v>
      </c>
      <c r="O88" s="409">
        <f>SUM(N88/N87)*100</f>
        <v>110.86465666091114</v>
      </c>
      <c r="P88" s="47"/>
      <c r="Q88" s="215"/>
      <c r="R88" s="47"/>
      <c r="S88" s="47"/>
      <c r="T88" s="47"/>
      <c r="U88" s="47"/>
      <c r="V88" s="47"/>
      <c r="W88" s="47"/>
      <c r="X88" s="47"/>
      <c r="Y88" s="47"/>
    </row>
    <row r="89" spans="1:25" ht="10.5" customHeight="1" x14ac:dyDescent="0.15">
      <c r="A89" s="6" t="s">
        <v>185</v>
      </c>
      <c r="B89" s="144">
        <v>66.900000000000006</v>
      </c>
      <c r="C89" s="144">
        <v>64.099999999999994</v>
      </c>
      <c r="D89" s="144">
        <v>75.599999999999994</v>
      </c>
      <c r="E89" s="144">
        <v>76.2</v>
      </c>
      <c r="F89" s="144">
        <v>69.599999999999994</v>
      </c>
      <c r="G89" s="144">
        <v>77.2</v>
      </c>
      <c r="H89" s="144">
        <v>78.8</v>
      </c>
      <c r="I89" s="144">
        <v>71.3</v>
      </c>
      <c r="J89" s="145">
        <v>75.8</v>
      </c>
      <c r="K89" s="144">
        <v>74.5</v>
      </c>
      <c r="L89" s="144">
        <v>73.3</v>
      </c>
      <c r="M89" s="145">
        <v>73.400000000000006</v>
      </c>
      <c r="N89" s="209">
        <f>SUM(B89:M89)/12</f>
        <v>73.058333333333323</v>
      </c>
      <c r="O89" s="409">
        <f>SUM(N89/N88)*100</f>
        <v>105.03174793338923</v>
      </c>
      <c r="P89" s="47"/>
      <c r="Q89" s="215"/>
      <c r="R89" s="47"/>
      <c r="S89" s="47"/>
      <c r="T89" s="47"/>
      <c r="U89" s="47"/>
      <c r="V89" s="47"/>
      <c r="W89" s="47"/>
      <c r="X89" s="47"/>
      <c r="Y89" s="47"/>
    </row>
    <row r="90" spans="1:25" ht="10.5" customHeight="1" x14ac:dyDescent="0.15">
      <c r="A90" s="6" t="s">
        <v>193</v>
      </c>
      <c r="B90" s="144">
        <v>64.8</v>
      </c>
      <c r="C90" s="144">
        <v>67.7</v>
      </c>
      <c r="D90" s="144">
        <v>73.400000000000006</v>
      </c>
      <c r="E90" s="144">
        <v>73.099999999999994</v>
      </c>
      <c r="F90" s="144">
        <v>70.900000000000006</v>
      </c>
      <c r="G90" s="144"/>
      <c r="H90" s="144"/>
      <c r="I90" s="144"/>
      <c r="J90" s="145"/>
      <c r="K90" s="144"/>
      <c r="L90" s="144"/>
      <c r="M90" s="145"/>
      <c r="N90" s="209">
        <f>SUM(B90:M90)/12</f>
        <v>29.158333333333331</v>
      </c>
      <c r="O90" s="409">
        <f>SUM(N90/N89)*100</f>
        <v>39.911029998859362</v>
      </c>
      <c r="P90" s="47"/>
      <c r="Q90" s="47"/>
      <c r="R90" s="47"/>
      <c r="S90" s="47"/>
      <c r="T90" s="47"/>
      <c r="U90" s="47"/>
      <c r="V90" s="47"/>
      <c r="W90" s="47"/>
      <c r="X90" s="47"/>
      <c r="Y90" s="47"/>
    </row>
    <row r="91" spans="1:25" ht="9.9499999999999993" customHeight="1" x14ac:dyDescent="0.15">
      <c r="A91" s="148"/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CC66"/>
  </sheetPr>
  <dimension ref="A1:U109"/>
  <sheetViews>
    <sheetView zoomScaleNormal="100" workbookViewId="0">
      <selection activeCell="Q21" sqref="Q21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29" customWidth="1"/>
    <col min="10" max="10" width="11.62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25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8" ht="22.5" customHeight="1" x14ac:dyDescent="0.15">
      <c r="A1" s="463" t="s">
        <v>215</v>
      </c>
      <c r="B1" s="464"/>
      <c r="C1" s="464"/>
      <c r="D1" s="464"/>
      <c r="E1" s="464"/>
      <c r="F1" s="464"/>
      <c r="G1" s="464"/>
      <c r="M1" s="16"/>
      <c r="N1" t="s">
        <v>193</v>
      </c>
      <c r="O1" s="110"/>
      <c r="Q1" s="280" t="s">
        <v>185</v>
      </c>
    </row>
    <row r="2" spans="1:18" ht="13.5" customHeight="1" x14ac:dyDescent="0.15">
      <c r="H2" s="3"/>
      <c r="I2" s="143" t="s">
        <v>9</v>
      </c>
      <c r="J2" s="8" t="s">
        <v>68</v>
      </c>
      <c r="K2" s="3" t="s">
        <v>44</v>
      </c>
      <c r="L2" s="3"/>
      <c r="M2" s="8" t="s">
        <v>9</v>
      </c>
      <c r="N2" s="8"/>
      <c r="O2" s="89"/>
      <c r="P2" s="3"/>
      <c r="Q2" s="87"/>
    </row>
    <row r="3" spans="1:18" ht="13.5" customHeight="1" x14ac:dyDescent="0.15">
      <c r="H3" s="3">
        <v>17</v>
      </c>
      <c r="I3" s="159" t="s">
        <v>21</v>
      </c>
      <c r="J3" s="13">
        <v>362485</v>
      </c>
      <c r="K3" s="196">
        <v>1</v>
      </c>
      <c r="L3" s="3">
        <f>SUM(H3)</f>
        <v>17</v>
      </c>
      <c r="M3" s="159" t="s">
        <v>21</v>
      </c>
      <c r="N3" s="13">
        <f>SUM(J3)</f>
        <v>362485</v>
      </c>
      <c r="O3" s="3">
        <f>SUM(H3)</f>
        <v>17</v>
      </c>
      <c r="P3" s="159" t="s">
        <v>21</v>
      </c>
      <c r="Q3" s="197">
        <v>349553</v>
      </c>
    </row>
    <row r="4" spans="1:18" ht="13.5" customHeight="1" x14ac:dyDescent="0.15">
      <c r="H4" s="3">
        <v>33</v>
      </c>
      <c r="I4" s="159" t="s">
        <v>0</v>
      </c>
      <c r="J4" s="13">
        <v>116811</v>
      </c>
      <c r="K4" s="196">
        <v>2</v>
      </c>
      <c r="L4" s="3">
        <f t="shared" ref="L4:L12" si="0">SUM(H4)</f>
        <v>33</v>
      </c>
      <c r="M4" s="159" t="s">
        <v>0</v>
      </c>
      <c r="N4" s="13">
        <f t="shared" ref="N4:N12" si="1">SUM(J4)</f>
        <v>116811</v>
      </c>
      <c r="O4" s="3">
        <f t="shared" ref="O4:O12" si="2">SUM(H4)</f>
        <v>33</v>
      </c>
      <c r="P4" s="159" t="s">
        <v>0</v>
      </c>
      <c r="Q4" s="86">
        <v>108993</v>
      </c>
    </row>
    <row r="5" spans="1:18" ht="13.5" customHeight="1" x14ac:dyDescent="0.15">
      <c r="G5" s="17"/>
      <c r="H5" s="3">
        <v>26</v>
      </c>
      <c r="I5" s="159" t="s">
        <v>30</v>
      </c>
      <c r="J5" s="13">
        <v>97921</v>
      </c>
      <c r="K5" s="196">
        <v>3</v>
      </c>
      <c r="L5" s="3">
        <f t="shared" si="0"/>
        <v>26</v>
      </c>
      <c r="M5" s="159" t="s">
        <v>30</v>
      </c>
      <c r="N5" s="13">
        <f t="shared" si="1"/>
        <v>97921</v>
      </c>
      <c r="O5" s="3">
        <f t="shared" si="2"/>
        <v>26</v>
      </c>
      <c r="P5" s="159" t="s">
        <v>30</v>
      </c>
      <c r="Q5" s="86">
        <v>99099</v>
      </c>
    </row>
    <row r="6" spans="1:18" ht="13.5" customHeight="1" x14ac:dyDescent="0.15">
      <c r="H6" s="3">
        <v>36</v>
      </c>
      <c r="I6" s="159" t="s">
        <v>5</v>
      </c>
      <c r="J6" s="13">
        <v>96871</v>
      </c>
      <c r="K6" s="196">
        <v>4</v>
      </c>
      <c r="L6" s="3">
        <f t="shared" si="0"/>
        <v>36</v>
      </c>
      <c r="M6" s="159" t="s">
        <v>5</v>
      </c>
      <c r="N6" s="13">
        <f t="shared" si="1"/>
        <v>96871</v>
      </c>
      <c r="O6" s="3">
        <f t="shared" si="2"/>
        <v>36</v>
      </c>
      <c r="P6" s="159" t="s">
        <v>5</v>
      </c>
      <c r="Q6" s="86">
        <v>102114</v>
      </c>
    </row>
    <row r="7" spans="1:18" ht="13.5" customHeight="1" x14ac:dyDescent="0.15">
      <c r="H7" s="3">
        <v>16</v>
      </c>
      <c r="I7" s="159" t="s">
        <v>3</v>
      </c>
      <c r="J7" s="87">
        <v>76022</v>
      </c>
      <c r="K7" s="196">
        <v>5</v>
      </c>
      <c r="L7" s="3">
        <f t="shared" si="0"/>
        <v>16</v>
      </c>
      <c r="M7" s="159" t="s">
        <v>3</v>
      </c>
      <c r="N7" s="13">
        <f t="shared" si="1"/>
        <v>76022</v>
      </c>
      <c r="O7" s="3">
        <f t="shared" si="2"/>
        <v>16</v>
      </c>
      <c r="P7" s="159" t="s">
        <v>3</v>
      </c>
      <c r="Q7" s="86">
        <v>56453</v>
      </c>
    </row>
    <row r="8" spans="1:18" ht="13.5" customHeight="1" x14ac:dyDescent="0.15">
      <c r="H8" s="3">
        <v>34</v>
      </c>
      <c r="I8" s="159" t="s">
        <v>1</v>
      </c>
      <c r="J8" s="218">
        <v>41710</v>
      </c>
      <c r="K8" s="196">
        <v>6</v>
      </c>
      <c r="L8" s="3">
        <f t="shared" si="0"/>
        <v>34</v>
      </c>
      <c r="M8" s="159" t="s">
        <v>1</v>
      </c>
      <c r="N8" s="13">
        <f t="shared" si="1"/>
        <v>41710</v>
      </c>
      <c r="O8" s="3">
        <f t="shared" si="2"/>
        <v>34</v>
      </c>
      <c r="P8" s="159" t="s">
        <v>1</v>
      </c>
      <c r="Q8" s="86">
        <v>37345</v>
      </c>
    </row>
    <row r="9" spans="1:18" ht="13.5" customHeight="1" x14ac:dyDescent="0.15">
      <c r="H9" s="77">
        <v>40</v>
      </c>
      <c r="I9" s="161" t="s">
        <v>2</v>
      </c>
      <c r="J9" s="13">
        <v>37265</v>
      </c>
      <c r="K9" s="196">
        <v>7</v>
      </c>
      <c r="L9" s="3">
        <f t="shared" si="0"/>
        <v>40</v>
      </c>
      <c r="M9" s="161" t="s">
        <v>2</v>
      </c>
      <c r="N9" s="13">
        <f t="shared" si="1"/>
        <v>37265</v>
      </c>
      <c r="O9" s="3">
        <f t="shared" si="2"/>
        <v>40</v>
      </c>
      <c r="P9" s="161" t="s">
        <v>2</v>
      </c>
      <c r="Q9" s="86">
        <v>36052</v>
      </c>
    </row>
    <row r="10" spans="1:18" ht="13.5" customHeight="1" x14ac:dyDescent="0.15">
      <c r="H10" s="3">
        <v>25</v>
      </c>
      <c r="I10" s="159" t="s">
        <v>29</v>
      </c>
      <c r="J10" s="13">
        <v>33133</v>
      </c>
      <c r="K10" s="196">
        <v>8</v>
      </c>
      <c r="L10" s="3">
        <f t="shared" si="0"/>
        <v>25</v>
      </c>
      <c r="M10" s="159" t="s">
        <v>29</v>
      </c>
      <c r="N10" s="13">
        <f t="shared" si="1"/>
        <v>33133</v>
      </c>
      <c r="O10" s="3">
        <f t="shared" si="2"/>
        <v>25</v>
      </c>
      <c r="P10" s="159" t="s">
        <v>29</v>
      </c>
      <c r="Q10" s="86">
        <v>24403</v>
      </c>
    </row>
    <row r="11" spans="1:18" ht="13.5" customHeight="1" x14ac:dyDescent="0.15">
      <c r="H11" s="14">
        <v>13</v>
      </c>
      <c r="I11" s="161" t="s">
        <v>7</v>
      </c>
      <c r="J11" s="136">
        <v>28145</v>
      </c>
      <c r="K11" s="196">
        <v>9</v>
      </c>
      <c r="L11" s="3">
        <f t="shared" si="0"/>
        <v>13</v>
      </c>
      <c r="M11" s="161" t="s">
        <v>7</v>
      </c>
      <c r="N11" s="13">
        <f t="shared" si="1"/>
        <v>28145</v>
      </c>
      <c r="O11" s="3">
        <f t="shared" si="2"/>
        <v>13</v>
      </c>
      <c r="P11" s="161" t="s">
        <v>7</v>
      </c>
      <c r="Q11" s="86">
        <v>35589</v>
      </c>
    </row>
    <row r="12" spans="1:18" ht="13.5" customHeight="1" thickBot="1" x14ac:dyDescent="0.2">
      <c r="H12" s="272">
        <v>24</v>
      </c>
      <c r="I12" s="378" t="s">
        <v>28</v>
      </c>
      <c r="J12" s="424">
        <v>27432</v>
      </c>
      <c r="K12" s="195">
        <v>10</v>
      </c>
      <c r="L12" s="3">
        <f t="shared" si="0"/>
        <v>24</v>
      </c>
      <c r="M12" s="378" t="s">
        <v>28</v>
      </c>
      <c r="N12" s="13">
        <f t="shared" si="1"/>
        <v>27432</v>
      </c>
      <c r="O12" s="14">
        <f t="shared" si="2"/>
        <v>24</v>
      </c>
      <c r="P12" s="378" t="s">
        <v>28</v>
      </c>
      <c r="Q12" s="198">
        <v>25311</v>
      </c>
    </row>
    <row r="13" spans="1:18" ht="13.5" customHeight="1" thickTop="1" thickBot="1" x14ac:dyDescent="0.2">
      <c r="H13" s="121">
        <v>38</v>
      </c>
      <c r="I13" s="173" t="s">
        <v>38</v>
      </c>
      <c r="J13" s="423">
        <v>27290</v>
      </c>
      <c r="K13" s="103"/>
      <c r="L13" s="78"/>
      <c r="M13" s="162"/>
      <c r="N13" s="337">
        <f>SUM(J43)</f>
        <v>1060531</v>
      </c>
      <c r="O13" s="3"/>
      <c r="P13" s="271" t="s">
        <v>153</v>
      </c>
      <c r="Q13" s="199">
        <v>1018905</v>
      </c>
    </row>
    <row r="14" spans="1:18" ht="13.5" customHeight="1" x14ac:dyDescent="0.15">
      <c r="B14" s="19"/>
      <c r="H14" s="3">
        <v>3</v>
      </c>
      <c r="I14" s="159" t="s">
        <v>10</v>
      </c>
      <c r="J14" s="13">
        <v>22269</v>
      </c>
      <c r="K14" s="103"/>
      <c r="L14" s="26"/>
      <c r="N14" t="s">
        <v>59</v>
      </c>
      <c r="O14"/>
    </row>
    <row r="15" spans="1:18" ht="13.5" customHeight="1" x14ac:dyDescent="0.15">
      <c r="H15" s="3">
        <v>31</v>
      </c>
      <c r="I15" s="159" t="s">
        <v>105</v>
      </c>
      <c r="J15" s="13">
        <v>14035</v>
      </c>
      <c r="K15" s="103"/>
      <c r="L15" s="26"/>
      <c r="M15" t="s">
        <v>194</v>
      </c>
      <c r="N15" s="15"/>
      <c r="O15"/>
      <c r="P15" t="s">
        <v>195</v>
      </c>
      <c r="Q15" s="85" t="s">
        <v>63</v>
      </c>
    </row>
    <row r="16" spans="1:18" ht="13.5" customHeight="1" x14ac:dyDescent="0.15">
      <c r="C16" s="15"/>
      <c r="E16" s="17"/>
      <c r="H16" s="3">
        <v>37</v>
      </c>
      <c r="I16" s="159" t="s">
        <v>37</v>
      </c>
      <c r="J16" s="13">
        <v>12089</v>
      </c>
      <c r="K16" s="103"/>
      <c r="L16" s="3">
        <f>SUM(L3)</f>
        <v>17</v>
      </c>
      <c r="M16" s="13">
        <f>SUM(N3)</f>
        <v>362485</v>
      </c>
      <c r="N16" s="159" t="s">
        <v>21</v>
      </c>
      <c r="O16" s="3">
        <f>SUM(O3)</f>
        <v>17</v>
      </c>
      <c r="P16" s="13">
        <f>SUM(M16)</f>
        <v>362485</v>
      </c>
      <c r="Q16" s="276">
        <v>263221</v>
      </c>
      <c r="R16" s="79"/>
    </row>
    <row r="17" spans="2:20" ht="13.5" customHeight="1" x14ac:dyDescent="0.15">
      <c r="C17" s="15"/>
      <c r="E17" s="17"/>
      <c r="H17" s="3">
        <v>9</v>
      </c>
      <c r="I17" s="3" t="s">
        <v>165</v>
      </c>
      <c r="J17" s="218">
        <v>11353</v>
      </c>
      <c r="K17" s="103"/>
      <c r="L17" s="3">
        <f t="shared" ref="L17:L25" si="3">SUM(L4)</f>
        <v>33</v>
      </c>
      <c r="M17" s="13">
        <f t="shared" ref="M17:M25" si="4">SUM(N4)</f>
        <v>116811</v>
      </c>
      <c r="N17" s="159" t="s">
        <v>0</v>
      </c>
      <c r="O17" s="3">
        <f t="shared" ref="O17:O25" si="5">SUM(O4)</f>
        <v>33</v>
      </c>
      <c r="P17" s="13">
        <f t="shared" ref="P17:P25" si="6">SUM(M17)</f>
        <v>116811</v>
      </c>
      <c r="Q17" s="277">
        <v>129823</v>
      </c>
      <c r="R17" s="79"/>
      <c r="S17" s="42"/>
    </row>
    <row r="18" spans="2:20" ht="13.5" customHeight="1" x14ac:dyDescent="0.15">
      <c r="C18" s="15"/>
      <c r="E18" s="17"/>
      <c r="H18" s="3">
        <v>14</v>
      </c>
      <c r="I18" s="159" t="s">
        <v>19</v>
      </c>
      <c r="J18" s="13">
        <v>10326</v>
      </c>
      <c r="K18" s="103"/>
      <c r="L18" s="3">
        <f t="shared" si="3"/>
        <v>26</v>
      </c>
      <c r="M18" s="13">
        <f t="shared" si="4"/>
        <v>97921</v>
      </c>
      <c r="N18" s="159" t="s">
        <v>30</v>
      </c>
      <c r="O18" s="3">
        <f t="shared" si="5"/>
        <v>26</v>
      </c>
      <c r="P18" s="13">
        <f t="shared" si="6"/>
        <v>97921</v>
      </c>
      <c r="Q18" s="277">
        <v>95633</v>
      </c>
      <c r="R18" s="79"/>
      <c r="S18" s="111"/>
    </row>
    <row r="19" spans="2:20" ht="13.5" customHeight="1" x14ac:dyDescent="0.15">
      <c r="C19" s="15"/>
      <c r="E19" s="17"/>
      <c r="H19" s="3">
        <v>2</v>
      </c>
      <c r="I19" s="159" t="s">
        <v>6</v>
      </c>
      <c r="J19" s="13">
        <v>8616</v>
      </c>
      <c r="L19" s="3">
        <f t="shared" si="3"/>
        <v>36</v>
      </c>
      <c r="M19" s="13">
        <f t="shared" si="4"/>
        <v>96871</v>
      </c>
      <c r="N19" s="159" t="s">
        <v>5</v>
      </c>
      <c r="O19" s="3">
        <f t="shared" si="5"/>
        <v>36</v>
      </c>
      <c r="P19" s="13">
        <f t="shared" si="6"/>
        <v>96871</v>
      </c>
      <c r="Q19" s="277">
        <v>96083</v>
      </c>
      <c r="R19" s="79"/>
      <c r="S19" s="124"/>
    </row>
    <row r="20" spans="2:20" ht="13.5" customHeight="1" x14ac:dyDescent="0.15">
      <c r="B20" s="18"/>
      <c r="C20" s="15"/>
      <c r="E20" s="17"/>
      <c r="H20" s="3">
        <v>21</v>
      </c>
      <c r="I20" s="3" t="s">
        <v>160</v>
      </c>
      <c r="J20" s="13">
        <v>8389</v>
      </c>
      <c r="L20" s="3">
        <f t="shared" si="3"/>
        <v>16</v>
      </c>
      <c r="M20" s="13">
        <f t="shared" si="4"/>
        <v>76022</v>
      </c>
      <c r="N20" s="159" t="s">
        <v>3</v>
      </c>
      <c r="O20" s="3">
        <f t="shared" si="5"/>
        <v>16</v>
      </c>
      <c r="P20" s="13">
        <f t="shared" si="6"/>
        <v>76022</v>
      </c>
      <c r="Q20" s="277">
        <v>81566</v>
      </c>
      <c r="R20" s="79"/>
      <c r="S20" s="124"/>
    </row>
    <row r="21" spans="2:20" ht="13.5" customHeight="1" x14ac:dyDescent="0.15">
      <c r="B21" s="18"/>
      <c r="C21" s="15"/>
      <c r="E21" s="17"/>
      <c r="H21" s="3">
        <v>15</v>
      </c>
      <c r="I21" s="159" t="s">
        <v>20</v>
      </c>
      <c r="J21" s="13">
        <v>4770</v>
      </c>
      <c r="L21" s="3">
        <f t="shared" si="3"/>
        <v>34</v>
      </c>
      <c r="M21" s="13">
        <f t="shared" si="4"/>
        <v>41710</v>
      </c>
      <c r="N21" s="159" t="s">
        <v>1</v>
      </c>
      <c r="O21" s="3">
        <f t="shared" si="5"/>
        <v>34</v>
      </c>
      <c r="P21" s="13">
        <f t="shared" si="6"/>
        <v>41710</v>
      </c>
      <c r="Q21" s="277">
        <v>45974</v>
      </c>
      <c r="R21" s="79"/>
      <c r="S21" s="28"/>
    </row>
    <row r="22" spans="2:20" ht="13.5" customHeight="1" x14ac:dyDescent="0.15">
      <c r="C22" s="15"/>
      <c r="E22" s="17"/>
      <c r="H22" s="3">
        <v>12</v>
      </c>
      <c r="I22" s="159" t="s">
        <v>18</v>
      </c>
      <c r="J22" s="13">
        <v>4160</v>
      </c>
      <c r="K22" s="15"/>
      <c r="L22" s="3">
        <f t="shared" si="3"/>
        <v>40</v>
      </c>
      <c r="M22" s="13">
        <f t="shared" si="4"/>
        <v>37265</v>
      </c>
      <c r="N22" s="161" t="s">
        <v>2</v>
      </c>
      <c r="O22" s="3">
        <f t="shared" si="5"/>
        <v>40</v>
      </c>
      <c r="P22" s="13">
        <f t="shared" si="6"/>
        <v>37265</v>
      </c>
      <c r="Q22" s="277">
        <v>43291</v>
      </c>
      <c r="R22" s="79"/>
    </row>
    <row r="23" spans="2:20" ht="13.5" customHeight="1" x14ac:dyDescent="0.15">
      <c r="B23" s="18"/>
      <c r="C23" s="15"/>
      <c r="E23" s="17"/>
      <c r="H23" s="3">
        <v>11</v>
      </c>
      <c r="I23" s="159" t="s">
        <v>17</v>
      </c>
      <c r="J23" s="218">
        <v>3679</v>
      </c>
      <c r="K23" s="15"/>
      <c r="L23" s="3">
        <f t="shared" si="3"/>
        <v>25</v>
      </c>
      <c r="M23" s="13">
        <f t="shared" si="4"/>
        <v>33133</v>
      </c>
      <c r="N23" s="159" t="s">
        <v>29</v>
      </c>
      <c r="O23" s="3">
        <f t="shared" si="5"/>
        <v>25</v>
      </c>
      <c r="P23" s="13">
        <f t="shared" si="6"/>
        <v>33133</v>
      </c>
      <c r="Q23" s="277">
        <v>44937</v>
      </c>
      <c r="R23" s="79"/>
      <c r="S23" s="42"/>
    </row>
    <row r="24" spans="2:20" ht="13.5" customHeight="1" x14ac:dyDescent="0.15">
      <c r="C24" s="15"/>
      <c r="E24" s="17"/>
      <c r="H24" s="3">
        <v>1</v>
      </c>
      <c r="I24" s="159" t="s">
        <v>4</v>
      </c>
      <c r="J24" s="13">
        <v>2596</v>
      </c>
      <c r="K24" s="15"/>
      <c r="L24" s="3">
        <f t="shared" si="3"/>
        <v>13</v>
      </c>
      <c r="M24" s="13">
        <f t="shared" si="4"/>
        <v>28145</v>
      </c>
      <c r="N24" s="161" t="s">
        <v>7</v>
      </c>
      <c r="O24" s="3">
        <f t="shared" si="5"/>
        <v>13</v>
      </c>
      <c r="P24" s="13">
        <f t="shared" si="6"/>
        <v>28145</v>
      </c>
      <c r="Q24" s="277">
        <v>32022</v>
      </c>
      <c r="R24" s="79"/>
      <c r="S24" s="111"/>
    </row>
    <row r="25" spans="2:20" ht="13.5" customHeight="1" thickBot="1" x14ac:dyDescent="0.2">
      <c r="C25" s="15"/>
      <c r="E25" s="17"/>
      <c r="H25" s="3">
        <v>27</v>
      </c>
      <c r="I25" s="159" t="s">
        <v>31</v>
      </c>
      <c r="J25" s="136">
        <v>1908</v>
      </c>
      <c r="K25" s="15"/>
      <c r="L25" s="14">
        <f t="shared" si="3"/>
        <v>24</v>
      </c>
      <c r="M25" s="113">
        <f t="shared" si="4"/>
        <v>27432</v>
      </c>
      <c r="N25" s="378" t="s">
        <v>28</v>
      </c>
      <c r="O25" s="14">
        <f t="shared" si="5"/>
        <v>24</v>
      </c>
      <c r="P25" s="113">
        <f t="shared" si="6"/>
        <v>27432</v>
      </c>
      <c r="Q25" s="278">
        <v>32105</v>
      </c>
      <c r="R25" s="126" t="s">
        <v>73</v>
      </c>
      <c r="S25" s="28"/>
      <c r="T25" s="28"/>
    </row>
    <row r="26" spans="2:20" ht="13.5" customHeight="1" thickTop="1" x14ac:dyDescent="0.15">
      <c r="H26" s="3">
        <v>39</v>
      </c>
      <c r="I26" s="159" t="s">
        <v>39</v>
      </c>
      <c r="J26" s="13">
        <v>1812</v>
      </c>
      <c r="K26" s="15"/>
      <c r="L26" s="114"/>
      <c r="M26" s="160">
        <f>SUM(J43-(M16+M17+M18+M19+M20+M21+M22+M23+M24+M25))</f>
        <v>142736</v>
      </c>
      <c r="N26" s="219" t="s">
        <v>45</v>
      </c>
      <c r="O26" s="115"/>
      <c r="P26" s="160">
        <f>SUM(M26)</f>
        <v>142736</v>
      </c>
      <c r="Q26" s="160"/>
      <c r="R26" s="174">
        <v>1045079</v>
      </c>
      <c r="T26" s="28"/>
    </row>
    <row r="27" spans="2:20" ht="13.5" customHeight="1" x14ac:dyDescent="0.15">
      <c r="H27" s="3">
        <v>30</v>
      </c>
      <c r="I27" s="159" t="s">
        <v>33</v>
      </c>
      <c r="J27" s="13">
        <v>1652</v>
      </c>
      <c r="K27" s="15"/>
      <c r="M27" t="s">
        <v>186</v>
      </c>
      <c r="O27" s="110"/>
      <c r="P27" s="28" t="s">
        <v>187</v>
      </c>
    </row>
    <row r="28" spans="2:20" ht="13.5" customHeight="1" x14ac:dyDescent="0.15">
      <c r="H28" s="3">
        <v>29</v>
      </c>
      <c r="I28" s="159" t="s">
        <v>95</v>
      </c>
      <c r="J28" s="13">
        <v>1543</v>
      </c>
      <c r="K28" s="15"/>
      <c r="M28" s="86">
        <f t="shared" ref="M28:M37" si="7">SUM(Q3)</f>
        <v>349553</v>
      </c>
      <c r="N28" s="159" t="s">
        <v>21</v>
      </c>
      <c r="O28" s="3">
        <f>SUM(L3)</f>
        <v>17</v>
      </c>
      <c r="P28" s="86">
        <f t="shared" ref="P28:P37" si="8">SUM(Q3)</f>
        <v>349553</v>
      </c>
    </row>
    <row r="29" spans="2:20" ht="13.5" customHeight="1" x14ac:dyDescent="0.15">
      <c r="H29" s="3">
        <v>20</v>
      </c>
      <c r="I29" s="159" t="s">
        <v>24</v>
      </c>
      <c r="J29" s="87">
        <v>1355</v>
      </c>
      <c r="K29" s="15"/>
      <c r="M29" s="86">
        <f t="shared" si="7"/>
        <v>108993</v>
      </c>
      <c r="N29" s="159" t="s">
        <v>0</v>
      </c>
      <c r="O29" s="3">
        <f t="shared" ref="O29:O37" si="9">SUM(L4)</f>
        <v>33</v>
      </c>
      <c r="P29" s="86">
        <f t="shared" si="8"/>
        <v>108993</v>
      </c>
    </row>
    <row r="30" spans="2:20" ht="13.5" customHeight="1" x14ac:dyDescent="0.15">
      <c r="H30" s="3">
        <v>35</v>
      </c>
      <c r="I30" s="159" t="s">
        <v>36</v>
      </c>
      <c r="J30" s="136">
        <v>991</v>
      </c>
      <c r="K30" s="15"/>
      <c r="M30" s="86">
        <f t="shared" si="7"/>
        <v>99099</v>
      </c>
      <c r="N30" s="159" t="s">
        <v>30</v>
      </c>
      <c r="O30" s="3">
        <f t="shared" si="9"/>
        <v>26</v>
      </c>
      <c r="P30" s="86">
        <f t="shared" si="8"/>
        <v>99099</v>
      </c>
    </row>
    <row r="31" spans="2:20" ht="13.5" customHeight="1" x14ac:dyDescent="0.15">
      <c r="H31" s="3">
        <v>22</v>
      </c>
      <c r="I31" s="159" t="s">
        <v>26</v>
      </c>
      <c r="J31" s="218">
        <v>953</v>
      </c>
      <c r="K31" s="15"/>
      <c r="M31" s="86">
        <f t="shared" si="7"/>
        <v>102114</v>
      </c>
      <c r="N31" s="159" t="s">
        <v>5</v>
      </c>
      <c r="O31" s="3">
        <f t="shared" si="9"/>
        <v>36</v>
      </c>
      <c r="P31" s="86">
        <f t="shared" si="8"/>
        <v>102114</v>
      </c>
    </row>
    <row r="32" spans="2:20" ht="13.5" customHeight="1" x14ac:dyDescent="0.15">
      <c r="H32" s="3">
        <v>23</v>
      </c>
      <c r="I32" s="159" t="s">
        <v>27</v>
      </c>
      <c r="J32" s="13">
        <v>647</v>
      </c>
      <c r="K32" s="15"/>
      <c r="M32" s="86">
        <f t="shared" si="7"/>
        <v>56453</v>
      </c>
      <c r="N32" s="159" t="s">
        <v>3</v>
      </c>
      <c r="O32" s="3">
        <f t="shared" si="9"/>
        <v>16</v>
      </c>
      <c r="P32" s="86">
        <f t="shared" si="8"/>
        <v>56453</v>
      </c>
      <c r="S32" s="10"/>
    </row>
    <row r="33" spans="8:21" ht="13.5" customHeight="1" x14ac:dyDescent="0.15">
      <c r="H33" s="3">
        <v>18</v>
      </c>
      <c r="I33" s="159" t="s">
        <v>22</v>
      </c>
      <c r="J33" s="13">
        <v>618</v>
      </c>
      <c r="K33" s="15"/>
      <c r="M33" s="86">
        <f t="shared" si="7"/>
        <v>37345</v>
      </c>
      <c r="N33" s="159" t="s">
        <v>1</v>
      </c>
      <c r="O33" s="3">
        <f t="shared" si="9"/>
        <v>34</v>
      </c>
      <c r="P33" s="86">
        <f t="shared" si="8"/>
        <v>37345</v>
      </c>
      <c r="S33" s="28"/>
      <c r="T33" s="28"/>
    </row>
    <row r="34" spans="8:21" ht="13.5" customHeight="1" x14ac:dyDescent="0.15">
      <c r="H34" s="3">
        <v>6</v>
      </c>
      <c r="I34" s="159" t="s">
        <v>13</v>
      </c>
      <c r="J34" s="218">
        <v>614</v>
      </c>
      <c r="K34" s="15"/>
      <c r="M34" s="86">
        <f t="shared" si="7"/>
        <v>36052</v>
      </c>
      <c r="N34" s="161" t="s">
        <v>2</v>
      </c>
      <c r="O34" s="3">
        <f t="shared" si="9"/>
        <v>40</v>
      </c>
      <c r="P34" s="86">
        <f t="shared" si="8"/>
        <v>36052</v>
      </c>
      <c r="S34" s="28"/>
      <c r="T34" s="28"/>
    </row>
    <row r="35" spans="8:21" ht="13.5" customHeight="1" x14ac:dyDescent="0.15">
      <c r="H35" s="3">
        <v>4</v>
      </c>
      <c r="I35" s="159" t="s">
        <v>11</v>
      </c>
      <c r="J35" s="218">
        <v>376</v>
      </c>
      <c r="K35" s="15"/>
      <c r="M35" s="86">
        <f t="shared" si="7"/>
        <v>24403</v>
      </c>
      <c r="N35" s="159" t="s">
        <v>29</v>
      </c>
      <c r="O35" s="3">
        <f t="shared" si="9"/>
        <v>25</v>
      </c>
      <c r="P35" s="86">
        <f t="shared" si="8"/>
        <v>24403</v>
      </c>
      <c r="S35" s="28"/>
    </row>
    <row r="36" spans="8:21" ht="13.5" customHeight="1" x14ac:dyDescent="0.15">
      <c r="H36" s="3">
        <v>7</v>
      </c>
      <c r="I36" s="159" t="s">
        <v>14</v>
      </c>
      <c r="J36" s="218">
        <v>222</v>
      </c>
      <c r="K36" s="15"/>
      <c r="M36" s="86">
        <f t="shared" si="7"/>
        <v>35589</v>
      </c>
      <c r="N36" s="161" t="s">
        <v>7</v>
      </c>
      <c r="O36" s="3">
        <f t="shared" si="9"/>
        <v>13</v>
      </c>
      <c r="P36" s="86">
        <f t="shared" si="8"/>
        <v>35589</v>
      </c>
      <c r="S36" s="28"/>
    </row>
    <row r="37" spans="8:21" ht="13.5" customHeight="1" thickBot="1" x14ac:dyDescent="0.2">
      <c r="H37" s="3">
        <v>32</v>
      </c>
      <c r="I37" s="159" t="s">
        <v>35</v>
      </c>
      <c r="J37" s="136">
        <v>184</v>
      </c>
      <c r="K37" s="15"/>
      <c r="M37" s="112">
        <f t="shared" si="7"/>
        <v>25311</v>
      </c>
      <c r="N37" s="378" t="s">
        <v>28</v>
      </c>
      <c r="O37" s="14">
        <f t="shared" si="9"/>
        <v>24</v>
      </c>
      <c r="P37" s="112">
        <f t="shared" si="8"/>
        <v>25311</v>
      </c>
      <c r="S37" s="28"/>
    </row>
    <row r="38" spans="8:21" ht="13.5" customHeight="1" thickTop="1" x14ac:dyDescent="0.15">
      <c r="H38" s="3">
        <v>5</v>
      </c>
      <c r="I38" s="159" t="s">
        <v>12</v>
      </c>
      <c r="J38" s="218">
        <v>178</v>
      </c>
      <c r="K38" s="15"/>
      <c r="M38" s="343">
        <f>SUM(Q13-(Q3+Q4+Q5+Q6+Q7+Q8+Q9+Q10+Q11+Q12))</f>
        <v>143993</v>
      </c>
      <c r="N38" s="344" t="s">
        <v>162</v>
      </c>
      <c r="O38" s="345"/>
      <c r="P38" s="346">
        <f>SUM(M38)</f>
        <v>143993</v>
      </c>
      <c r="U38" s="28"/>
    </row>
    <row r="39" spans="8:21" ht="13.5" customHeight="1" x14ac:dyDescent="0.15">
      <c r="H39" s="3">
        <v>10</v>
      </c>
      <c r="I39" s="159" t="s">
        <v>16</v>
      </c>
      <c r="J39" s="13">
        <v>68</v>
      </c>
      <c r="K39" s="15"/>
      <c r="P39" s="28"/>
    </row>
    <row r="40" spans="8:21" ht="13.5" customHeight="1" x14ac:dyDescent="0.15">
      <c r="H40" s="3">
        <v>19</v>
      </c>
      <c r="I40" s="159" t="s">
        <v>23</v>
      </c>
      <c r="J40" s="13">
        <v>36</v>
      </c>
      <c r="K40" s="15"/>
    </row>
    <row r="41" spans="8:21" ht="13.5" customHeight="1" x14ac:dyDescent="0.15">
      <c r="H41" s="3">
        <v>28</v>
      </c>
      <c r="I41" s="159" t="s">
        <v>32</v>
      </c>
      <c r="J41" s="13">
        <v>7</v>
      </c>
      <c r="K41" s="15"/>
    </row>
    <row r="42" spans="8:21" ht="13.5" customHeight="1" thickBot="1" x14ac:dyDescent="0.2">
      <c r="H42" s="14">
        <v>8</v>
      </c>
      <c r="I42" s="161" t="s">
        <v>15</v>
      </c>
      <c r="J42" s="113">
        <v>0</v>
      </c>
      <c r="K42" s="15"/>
    </row>
    <row r="43" spans="8:21" ht="13.5" customHeight="1" thickTop="1" x14ac:dyDescent="0.15">
      <c r="H43" s="114"/>
      <c r="I43" s="292" t="s">
        <v>93</v>
      </c>
      <c r="J43" s="293">
        <f>SUM(J3:J42)</f>
        <v>1060531</v>
      </c>
    </row>
    <row r="44" spans="8:21" ht="13.5" customHeight="1" x14ac:dyDescent="0.15"/>
    <row r="45" spans="8:21" ht="13.5" customHeight="1" x14ac:dyDescent="0.15"/>
    <row r="46" spans="8:21" ht="13.5" customHeight="1" x14ac:dyDescent="0.15"/>
    <row r="47" spans="8:21" ht="13.5" customHeight="1" x14ac:dyDescent="0.15"/>
    <row r="48" spans="8:21" ht="13.5" customHeight="1" x14ac:dyDescent="0.15"/>
    <row r="49" spans="1:16" ht="13.5" customHeight="1" x14ac:dyDescent="0.15"/>
    <row r="50" spans="1:16" ht="13.5" customHeight="1" x14ac:dyDescent="0.15"/>
    <row r="51" spans="1:16" ht="13.5" customHeight="1" x14ac:dyDescent="0.15"/>
    <row r="52" spans="1:16" ht="13.5" customHeight="1" x14ac:dyDescent="0.15">
      <c r="A52" s="33" t="s">
        <v>46</v>
      </c>
      <c r="B52" s="22" t="s">
        <v>9</v>
      </c>
      <c r="C52" s="8" t="s">
        <v>193</v>
      </c>
      <c r="D52" s="8" t="s">
        <v>185</v>
      </c>
      <c r="E52" s="24" t="s">
        <v>43</v>
      </c>
      <c r="F52" s="23" t="s">
        <v>42</v>
      </c>
      <c r="G52" s="23" t="s">
        <v>40</v>
      </c>
      <c r="I52" s="158"/>
    </row>
    <row r="53" spans="1:16" ht="13.5" customHeight="1" x14ac:dyDescent="0.15">
      <c r="A53" s="9">
        <v>1</v>
      </c>
      <c r="B53" s="159" t="s">
        <v>21</v>
      </c>
      <c r="C53" s="13">
        <f t="shared" ref="C53:C62" si="10">SUM(J3)</f>
        <v>362485</v>
      </c>
      <c r="D53" s="87">
        <f t="shared" ref="D53:D63" si="11">SUM(Q3)</f>
        <v>349553</v>
      </c>
      <c r="E53" s="80">
        <f t="shared" ref="E53:E62" si="12">SUM(P16/Q16*100)</f>
        <v>137.71127683581477</v>
      </c>
      <c r="F53" s="20">
        <f t="shared" ref="F53:F63" si="13">SUM(C53/D53*100)</f>
        <v>103.69958203763092</v>
      </c>
      <c r="G53" s="21"/>
      <c r="I53" s="158"/>
    </row>
    <row r="54" spans="1:16" ht="13.5" customHeight="1" x14ac:dyDescent="0.15">
      <c r="A54" s="9">
        <v>2</v>
      </c>
      <c r="B54" s="159" t="s">
        <v>0</v>
      </c>
      <c r="C54" s="13">
        <f t="shared" si="10"/>
        <v>116811</v>
      </c>
      <c r="D54" s="87">
        <f t="shared" si="11"/>
        <v>108993</v>
      </c>
      <c r="E54" s="80">
        <f t="shared" si="12"/>
        <v>89.977122697827042</v>
      </c>
      <c r="F54" s="20">
        <f t="shared" si="13"/>
        <v>107.17293771159615</v>
      </c>
      <c r="G54" s="21"/>
      <c r="I54" s="158"/>
    </row>
    <row r="55" spans="1:16" ht="13.5" customHeight="1" x14ac:dyDescent="0.15">
      <c r="A55" s="9">
        <v>3</v>
      </c>
      <c r="B55" s="159" t="s">
        <v>30</v>
      </c>
      <c r="C55" s="13">
        <f t="shared" si="10"/>
        <v>97921</v>
      </c>
      <c r="D55" s="87">
        <f t="shared" si="11"/>
        <v>99099</v>
      </c>
      <c r="E55" s="80">
        <f t="shared" si="12"/>
        <v>102.39247958340741</v>
      </c>
      <c r="F55" s="20">
        <f t="shared" si="13"/>
        <v>98.811289720380628</v>
      </c>
      <c r="G55" s="21"/>
      <c r="I55" s="158"/>
    </row>
    <row r="56" spans="1:16" ht="13.5" customHeight="1" x14ac:dyDescent="0.15">
      <c r="A56" s="9">
        <v>4</v>
      </c>
      <c r="B56" s="159" t="s">
        <v>5</v>
      </c>
      <c r="C56" s="13">
        <f t="shared" si="10"/>
        <v>96871</v>
      </c>
      <c r="D56" s="87">
        <f t="shared" si="11"/>
        <v>102114</v>
      </c>
      <c r="E56" s="80">
        <f t="shared" si="12"/>
        <v>100.82012426756033</v>
      </c>
      <c r="F56" s="20">
        <f t="shared" si="13"/>
        <v>94.865542432967075</v>
      </c>
      <c r="G56" s="21"/>
      <c r="I56" s="158"/>
    </row>
    <row r="57" spans="1:16" ht="13.5" customHeight="1" x14ac:dyDescent="0.15">
      <c r="A57" s="9">
        <v>5</v>
      </c>
      <c r="B57" s="159" t="s">
        <v>3</v>
      </c>
      <c r="C57" s="13">
        <f t="shared" si="10"/>
        <v>76022</v>
      </c>
      <c r="D57" s="87">
        <f t="shared" si="11"/>
        <v>56453</v>
      </c>
      <c r="E57" s="80">
        <f t="shared" si="12"/>
        <v>93.203050290562246</v>
      </c>
      <c r="F57" s="20">
        <f t="shared" si="13"/>
        <v>134.66423396453686</v>
      </c>
      <c r="G57" s="21"/>
      <c r="I57" s="158"/>
      <c r="P57" s="28"/>
    </row>
    <row r="58" spans="1:16" ht="13.5" customHeight="1" x14ac:dyDescent="0.15">
      <c r="A58" s="9">
        <v>6</v>
      </c>
      <c r="B58" s="159" t="s">
        <v>1</v>
      </c>
      <c r="C58" s="13">
        <f t="shared" si="10"/>
        <v>41710</v>
      </c>
      <c r="D58" s="87">
        <f t="shared" si="11"/>
        <v>37345</v>
      </c>
      <c r="E58" s="80">
        <f t="shared" si="12"/>
        <v>90.725192500108747</v>
      </c>
      <c r="F58" s="20">
        <f t="shared" si="13"/>
        <v>111.68831168831169</v>
      </c>
      <c r="G58" s="21"/>
    </row>
    <row r="59" spans="1:16" ht="13.5" customHeight="1" x14ac:dyDescent="0.15">
      <c r="A59" s="9">
        <v>7</v>
      </c>
      <c r="B59" s="161" t="s">
        <v>2</v>
      </c>
      <c r="C59" s="13">
        <f t="shared" si="10"/>
        <v>37265</v>
      </c>
      <c r="D59" s="87">
        <f t="shared" si="11"/>
        <v>36052</v>
      </c>
      <c r="E59" s="80">
        <f t="shared" si="12"/>
        <v>86.080247626527452</v>
      </c>
      <c r="F59" s="20">
        <f t="shared" si="13"/>
        <v>103.36458448907133</v>
      </c>
      <c r="G59" s="21"/>
    </row>
    <row r="60" spans="1:16" ht="13.5" customHeight="1" x14ac:dyDescent="0.15">
      <c r="A60" s="9">
        <v>8</v>
      </c>
      <c r="B60" s="159" t="s">
        <v>29</v>
      </c>
      <c r="C60" s="13">
        <f t="shared" si="10"/>
        <v>33133</v>
      </c>
      <c r="D60" s="87">
        <f t="shared" si="11"/>
        <v>24403</v>
      </c>
      <c r="E60" s="80">
        <f t="shared" si="12"/>
        <v>73.73211384827647</v>
      </c>
      <c r="F60" s="20">
        <f t="shared" si="13"/>
        <v>135.77429004630579</v>
      </c>
      <c r="G60" s="21"/>
    </row>
    <row r="61" spans="1:16" ht="13.5" customHeight="1" x14ac:dyDescent="0.15">
      <c r="A61" s="9">
        <v>9</v>
      </c>
      <c r="B61" s="161" t="s">
        <v>7</v>
      </c>
      <c r="C61" s="13">
        <f t="shared" si="10"/>
        <v>28145</v>
      </c>
      <c r="D61" s="87">
        <f t="shared" si="11"/>
        <v>35589</v>
      </c>
      <c r="E61" s="80">
        <f t="shared" si="12"/>
        <v>87.892698769595896</v>
      </c>
      <c r="F61" s="20">
        <f t="shared" si="13"/>
        <v>79.083424653685128</v>
      </c>
      <c r="G61" s="21"/>
    </row>
    <row r="62" spans="1:16" ht="13.5" customHeight="1" thickBot="1" x14ac:dyDescent="0.2">
      <c r="A62" s="127">
        <v>10</v>
      </c>
      <c r="B62" s="378" t="s">
        <v>28</v>
      </c>
      <c r="C62" s="113">
        <f t="shared" si="10"/>
        <v>27432</v>
      </c>
      <c r="D62" s="128">
        <f t="shared" si="11"/>
        <v>25311</v>
      </c>
      <c r="E62" s="129">
        <f t="shared" si="12"/>
        <v>85.444634792088465</v>
      </c>
      <c r="F62" s="130">
        <f t="shared" si="13"/>
        <v>108.37975583738296</v>
      </c>
      <c r="G62" s="131"/>
    </row>
    <row r="63" spans="1:16" ht="13.5" customHeight="1" thickTop="1" x14ac:dyDescent="0.15">
      <c r="A63" s="114"/>
      <c r="B63" s="132" t="s">
        <v>74</v>
      </c>
      <c r="C63" s="133">
        <f>SUM(J43)</f>
        <v>1060531</v>
      </c>
      <c r="D63" s="133">
        <f t="shared" si="11"/>
        <v>1018905</v>
      </c>
      <c r="E63" s="134">
        <f>SUM(C63/R26*100)</f>
        <v>101.47854851164362</v>
      </c>
      <c r="F63" s="135">
        <f t="shared" si="13"/>
        <v>104.0853661528798</v>
      </c>
      <c r="G63" s="114"/>
    </row>
    <row r="64" spans="1:16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</sheetData>
  <sortState ref="H3:J42">
    <sortCondition descending="1" ref="J3:J42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1"/>
  </sheetPr>
  <dimension ref="A1:AD133"/>
  <sheetViews>
    <sheetView zoomScaleNormal="100" workbookViewId="0">
      <selection activeCell="O45" sqref="O45"/>
    </sheetView>
  </sheetViews>
  <sheetFormatPr defaultRowHeight="13.5" x14ac:dyDescent="0.1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customWidth="1"/>
    <col min="18" max="18" width="13.75" style="48" customWidth="1"/>
    <col min="19" max="30" width="7.625" customWidth="1"/>
  </cols>
  <sheetData>
    <row r="1" spans="8:30" ht="12.75" customHeight="1" x14ac:dyDescent="0.15">
      <c r="H1" s="102" t="s">
        <v>66</v>
      </c>
      <c r="R1" s="104"/>
    </row>
    <row r="2" spans="8:30" x14ac:dyDescent="0.15">
      <c r="H2" s="182" t="s">
        <v>193</v>
      </c>
      <c r="I2" s="3"/>
      <c r="J2" s="184" t="s">
        <v>102</v>
      </c>
      <c r="K2" s="3"/>
      <c r="L2" s="294" t="s">
        <v>196</v>
      </c>
      <c r="R2" s="47"/>
      <c r="S2" s="105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x14ac:dyDescent="0.15">
      <c r="H3" s="175" t="s">
        <v>99</v>
      </c>
      <c r="I3" s="3"/>
      <c r="J3" s="143" t="s">
        <v>100</v>
      </c>
      <c r="K3" s="3"/>
      <c r="L3" s="294" t="s">
        <v>99</v>
      </c>
      <c r="S3" s="26"/>
      <c r="T3" s="26"/>
      <c r="U3" s="26"/>
    </row>
    <row r="4" spans="8:30" x14ac:dyDescent="0.15">
      <c r="H4" s="97">
        <v>17260</v>
      </c>
      <c r="I4" s="3">
        <v>26</v>
      </c>
      <c r="J4" s="159" t="s">
        <v>30</v>
      </c>
      <c r="K4" s="116">
        <f>SUM(I4)</f>
        <v>26</v>
      </c>
      <c r="L4" s="310">
        <v>17195</v>
      </c>
      <c r="M4" s="45"/>
      <c r="N4" s="90"/>
      <c r="O4" s="90"/>
      <c r="S4" s="26"/>
      <c r="T4" s="26"/>
      <c r="U4" s="26"/>
    </row>
    <row r="5" spans="8:30" x14ac:dyDescent="0.15">
      <c r="H5" s="193">
        <v>10954</v>
      </c>
      <c r="I5" s="3">
        <v>33</v>
      </c>
      <c r="J5" s="159" t="s">
        <v>0</v>
      </c>
      <c r="K5" s="116">
        <f t="shared" ref="K5:K13" si="0">SUM(I5)</f>
        <v>33</v>
      </c>
      <c r="L5" s="311">
        <v>20314</v>
      </c>
      <c r="M5" s="45"/>
      <c r="N5" s="90"/>
      <c r="O5" s="90"/>
      <c r="S5" s="26"/>
      <c r="T5" s="26"/>
      <c r="U5" s="26"/>
    </row>
    <row r="6" spans="8:30" x14ac:dyDescent="0.15">
      <c r="H6" s="88">
        <v>5702</v>
      </c>
      <c r="I6" s="3">
        <v>34</v>
      </c>
      <c r="J6" s="159" t="s">
        <v>1</v>
      </c>
      <c r="K6" s="116">
        <f t="shared" si="0"/>
        <v>34</v>
      </c>
      <c r="L6" s="311">
        <v>3286</v>
      </c>
      <c r="M6" s="45"/>
      <c r="N6" s="183"/>
      <c r="O6" s="90"/>
      <c r="S6" s="26"/>
      <c r="T6" s="26"/>
      <c r="U6" s="26"/>
    </row>
    <row r="7" spans="8:30" x14ac:dyDescent="0.15">
      <c r="H7" s="88">
        <v>5449</v>
      </c>
      <c r="I7" s="3">
        <v>14</v>
      </c>
      <c r="J7" s="159" t="s">
        <v>19</v>
      </c>
      <c r="K7" s="116">
        <f t="shared" si="0"/>
        <v>14</v>
      </c>
      <c r="L7" s="311">
        <v>8338</v>
      </c>
      <c r="M7" s="45"/>
      <c r="N7" s="90"/>
      <c r="O7" s="90"/>
      <c r="S7" s="26"/>
      <c r="T7" s="26"/>
      <c r="U7" s="26"/>
    </row>
    <row r="8" spans="8:30" x14ac:dyDescent="0.15">
      <c r="H8" s="44">
        <v>3880</v>
      </c>
      <c r="I8" s="3">
        <v>24</v>
      </c>
      <c r="J8" s="159" t="s">
        <v>28</v>
      </c>
      <c r="K8" s="116">
        <f t="shared" si="0"/>
        <v>24</v>
      </c>
      <c r="L8" s="311">
        <v>3540</v>
      </c>
      <c r="M8" s="45"/>
      <c r="N8" s="90"/>
      <c r="O8" s="90"/>
      <c r="S8" s="26"/>
      <c r="T8" s="26"/>
      <c r="U8" s="26"/>
    </row>
    <row r="9" spans="8:30" x14ac:dyDescent="0.15">
      <c r="H9" s="193">
        <v>3860</v>
      </c>
      <c r="I9" s="3">
        <v>38</v>
      </c>
      <c r="J9" s="159" t="s">
        <v>38</v>
      </c>
      <c r="K9" s="116">
        <f t="shared" si="0"/>
        <v>38</v>
      </c>
      <c r="L9" s="311">
        <v>3411</v>
      </c>
      <c r="M9" s="45"/>
      <c r="N9" s="90"/>
      <c r="O9" s="90"/>
      <c r="S9" s="26"/>
      <c r="T9" s="26"/>
      <c r="U9" s="26"/>
    </row>
    <row r="10" spans="8:30" x14ac:dyDescent="0.15">
      <c r="H10" s="88">
        <v>2921</v>
      </c>
      <c r="I10" s="14">
        <v>15</v>
      </c>
      <c r="J10" s="161" t="s">
        <v>20</v>
      </c>
      <c r="K10" s="116">
        <f t="shared" si="0"/>
        <v>15</v>
      </c>
      <c r="L10" s="311">
        <v>4102</v>
      </c>
      <c r="S10" s="26"/>
      <c r="T10" s="26"/>
      <c r="U10" s="26"/>
    </row>
    <row r="11" spans="8:30" x14ac:dyDescent="0.15">
      <c r="H11" s="43">
        <v>2666</v>
      </c>
      <c r="I11" s="3">
        <v>37</v>
      </c>
      <c r="J11" s="159" t="s">
        <v>37</v>
      </c>
      <c r="K11" s="116">
        <f t="shared" si="0"/>
        <v>37</v>
      </c>
      <c r="L11" s="311">
        <v>1872</v>
      </c>
      <c r="M11" s="45"/>
      <c r="N11" s="90"/>
      <c r="O11" s="90"/>
      <c r="S11" s="26"/>
      <c r="T11" s="26"/>
      <c r="U11" s="26"/>
    </row>
    <row r="12" spans="8:30" x14ac:dyDescent="0.15">
      <c r="H12" s="331">
        <v>1769</v>
      </c>
      <c r="I12" s="14">
        <v>25</v>
      </c>
      <c r="J12" s="161" t="s">
        <v>29</v>
      </c>
      <c r="K12" s="116">
        <f t="shared" si="0"/>
        <v>25</v>
      </c>
      <c r="L12" s="311">
        <v>1421</v>
      </c>
      <c r="M12" s="45"/>
      <c r="N12" s="90"/>
      <c r="O12" s="90"/>
      <c r="S12" s="26"/>
      <c r="T12" s="26"/>
      <c r="U12" s="26"/>
    </row>
    <row r="13" spans="8:30" ht="14.25" thickBot="1" x14ac:dyDescent="0.2">
      <c r="H13" s="430">
        <v>1453</v>
      </c>
      <c r="I13" s="381">
        <v>27</v>
      </c>
      <c r="J13" s="382" t="s">
        <v>31</v>
      </c>
      <c r="K13" s="116">
        <f t="shared" si="0"/>
        <v>27</v>
      </c>
      <c r="L13" s="311">
        <v>1260</v>
      </c>
      <c r="M13" s="45"/>
      <c r="N13" s="90"/>
      <c r="O13" s="90"/>
      <c r="S13" s="26"/>
      <c r="T13" s="26"/>
      <c r="U13" s="26"/>
    </row>
    <row r="14" spans="8:30" ht="14.25" thickTop="1" x14ac:dyDescent="0.15">
      <c r="H14" s="44">
        <v>1352</v>
      </c>
      <c r="I14" s="121">
        <v>36</v>
      </c>
      <c r="J14" s="173" t="s">
        <v>5</v>
      </c>
      <c r="K14" s="107" t="s">
        <v>8</v>
      </c>
      <c r="L14" s="312">
        <v>69544</v>
      </c>
      <c r="S14" s="26"/>
      <c r="T14" s="26"/>
      <c r="U14" s="26"/>
    </row>
    <row r="15" spans="8:30" x14ac:dyDescent="0.15">
      <c r="H15" s="88">
        <v>1339</v>
      </c>
      <c r="I15" s="3">
        <v>17</v>
      </c>
      <c r="J15" s="159" t="s">
        <v>21</v>
      </c>
      <c r="K15" s="50"/>
      <c r="M15" s="42" t="s">
        <v>94</v>
      </c>
      <c r="N15" s="42" t="s">
        <v>75</v>
      </c>
      <c r="S15" s="26"/>
      <c r="T15" s="26"/>
      <c r="U15" s="26"/>
    </row>
    <row r="16" spans="8:30" x14ac:dyDescent="0.15">
      <c r="H16" s="193">
        <v>725</v>
      </c>
      <c r="I16" s="3">
        <v>16</v>
      </c>
      <c r="J16" s="159" t="s">
        <v>3</v>
      </c>
      <c r="K16" s="116">
        <f>SUM(I4)</f>
        <v>26</v>
      </c>
      <c r="L16" s="159" t="s">
        <v>30</v>
      </c>
      <c r="M16" s="313">
        <v>18247</v>
      </c>
      <c r="N16" s="89">
        <f>SUM(H4)</f>
        <v>17260</v>
      </c>
      <c r="O16" s="45"/>
      <c r="P16" s="17"/>
      <c r="S16" s="26"/>
      <c r="T16" s="26"/>
      <c r="U16" s="26"/>
    </row>
    <row r="17" spans="1:21" x14ac:dyDescent="0.15">
      <c r="H17" s="193">
        <v>466</v>
      </c>
      <c r="I17" s="33">
        <v>40</v>
      </c>
      <c r="J17" s="159" t="s">
        <v>2</v>
      </c>
      <c r="K17" s="116">
        <f t="shared" ref="K17:K25" si="1">SUM(I5)</f>
        <v>33</v>
      </c>
      <c r="L17" s="159" t="s">
        <v>0</v>
      </c>
      <c r="M17" s="314">
        <v>15759</v>
      </c>
      <c r="N17" s="89">
        <f t="shared" ref="N17:N25" si="2">SUM(H5)</f>
        <v>10954</v>
      </c>
      <c r="O17" s="45"/>
      <c r="P17" s="17"/>
      <c r="S17" s="26"/>
      <c r="T17" s="26"/>
      <c r="U17" s="26"/>
    </row>
    <row r="18" spans="1:21" x14ac:dyDescent="0.15">
      <c r="H18" s="348">
        <v>210</v>
      </c>
      <c r="I18" s="3">
        <v>1</v>
      </c>
      <c r="J18" s="159" t="s">
        <v>4</v>
      </c>
      <c r="K18" s="116">
        <f t="shared" si="1"/>
        <v>34</v>
      </c>
      <c r="L18" s="159" t="s">
        <v>1</v>
      </c>
      <c r="M18" s="314">
        <v>5657</v>
      </c>
      <c r="N18" s="89">
        <f t="shared" si="2"/>
        <v>5702</v>
      </c>
      <c r="O18" s="45"/>
      <c r="P18" s="17"/>
      <c r="S18" s="26"/>
      <c r="T18" s="26"/>
      <c r="U18" s="26"/>
    </row>
    <row r="19" spans="1:21" x14ac:dyDescent="0.15">
      <c r="H19" s="43">
        <v>192</v>
      </c>
      <c r="I19" s="3">
        <v>21</v>
      </c>
      <c r="J19" s="159" t="s">
        <v>25</v>
      </c>
      <c r="K19" s="116">
        <f t="shared" si="1"/>
        <v>14</v>
      </c>
      <c r="L19" s="159" t="s">
        <v>19</v>
      </c>
      <c r="M19" s="314">
        <v>5907</v>
      </c>
      <c r="N19" s="89">
        <f t="shared" si="2"/>
        <v>5449</v>
      </c>
      <c r="O19" s="45"/>
      <c r="P19" s="17"/>
      <c r="S19" s="26"/>
      <c r="T19" s="26"/>
      <c r="U19" s="26"/>
    </row>
    <row r="20" spans="1:21" ht="14.25" thickBot="1" x14ac:dyDescent="0.2">
      <c r="H20" s="193">
        <v>144</v>
      </c>
      <c r="I20" s="3">
        <v>32</v>
      </c>
      <c r="J20" s="159" t="s">
        <v>35</v>
      </c>
      <c r="K20" s="116">
        <f t="shared" si="1"/>
        <v>24</v>
      </c>
      <c r="L20" s="159" t="s">
        <v>28</v>
      </c>
      <c r="M20" s="314">
        <v>4403</v>
      </c>
      <c r="N20" s="89">
        <f t="shared" si="2"/>
        <v>3880</v>
      </c>
      <c r="O20" s="45"/>
      <c r="P20" s="17"/>
      <c r="S20" s="26"/>
      <c r="T20" s="26"/>
      <c r="U20" s="26"/>
    </row>
    <row r="21" spans="1:21" x14ac:dyDescent="0.15">
      <c r="A21" s="58" t="s">
        <v>46</v>
      </c>
      <c r="B21" s="59" t="s">
        <v>53</v>
      </c>
      <c r="C21" s="59" t="s">
        <v>193</v>
      </c>
      <c r="D21" s="59" t="s">
        <v>185</v>
      </c>
      <c r="E21" s="59" t="s">
        <v>51</v>
      </c>
      <c r="F21" s="59" t="s">
        <v>50</v>
      </c>
      <c r="G21" s="59" t="s">
        <v>52</v>
      </c>
      <c r="H21" s="88">
        <v>141</v>
      </c>
      <c r="I21" s="3">
        <v>23</v>
      </c>
      <c r="J21" s="159" t="s">
        <v>27</v>
      </c>
      <c r="K21" s="116">
        <f t="shared" si="1"/>
        <v>38</v>
      </c>
      <c r="L21" s="159" t="s">
        <v>38</v>
      </c>
      <c r="M21" s="314">
        <v>4418</v>
      </c>
      <c r="N21" s="89">
        <f t="shared" si="2"/>
        <v>3860</v>
      </c>
      <c r="O21" s="45"/>
      <c r="P21" s="17"/>
      <c r="S21" s="26"/>
      <c r="T21" s="26"/>
      <c r="U21" s="26"/>
    </row>
    <row r="22" spans="1:21" x14ac:dyDescent="0.15">
      <c r="A22" s="61">
        <v>1</v>
      </c>
      <c r="B22" s="159" t="s">
        <v>30</v>
      </c>
      <c r="C22" s="43">
        <f t="shared" ref="C22:C31" si="3">SUM(H4)</f>
        <v>17260</v>
      </c>
      <c r="D22" s="89">
        <f>SUM(L4)</f>
        <v>17195</v>
      </c>
      <c r="E22" s="52">
        <f t="shared" ref="E22:E32" si="4">SUM(N16/M16*100)</f>
        <v>94.590891653422489</v>
      </c>
      <c r="F22" s="55">
        <f>SUM(C22/D22*100)</f>
        <v>100.37801686536784</v>
      </c>
      <c r="G22" s="3"/>
      <c r="H22" s="91">
        <v>66</v>
      </c>
      <c r="I22" s="3">
        <v>31</v>
      </c>
      <c r="J22" s="159" t="s">
        <v>105</v>
      </c>
      <c r="K22" s="116">
        <f t="shared" si="1"/>
        <v>15</v>
      </c>
      <c r="L22" s="161" t="s">
        <v>20</v>
      </c>
      <c r="M22" s="314">
        <v>3868</v>
      </c>
      <c r="N22" s="89">
        <f t="shared" si="2"/>
        <v>2921</v>
      </c>
      <c r="O22" s="45"/>
      <c r="P22" s="17"/>
      <c r="S22" s="26"/>
      <c r="T22" s="26"/>
      <c r="U22" s="26"/>
    </row>
    <row r="23" spans="1:21" x14ac:dyDescent="0.15">
      <c r="A23" s="61">
        <v>2</v>
      </c>
      <c r="B23" s="159" t="s">
        <v>0</v>
      </c>
      <c r="C23" s="43">
        <f t="shared" si="3"/>
        <v>10954</v>
      </c>
      <c r="D23" s="89">
        <f>SUM(L5)</f>
        <v>20314</v>
      </c>
      <c r="E23" s="52">
        <f t="shared" si="4"/>
        <v>69.509486642553469</v>
      </c>
      <c r="F23" s="55">
        <f t="shared" ref="F23:F32" si="5">SUM(C23/D23*100)</f>
        <v>53.923402579501825</v>
      </c>
      <c r="G23" s="3"/>
      <c r="H23" s="375">
        <v>55</v>
      </c>
      <c r="I23" s="3">
        <v>9</v>
      </c>
      <c r="J23" s="3" t="s">
        <v>166</v>
      </c>
      <c r="K23" s="116">
        <f t="shared" si="1"/>
        <v>37</v>
      </c>
      <c r="L23" s="159" t="s">
        <v>37</v>
      </c>
      <c r="M23" s="314">
        <v>1427</v>
      </c>
      <c r="N23" s="89">
        <f t="shared" si="2"/>
        <v>2666</v>
      </c>
      <c r="O23" s="45"/>
      <c r="P23" s="17"/>
      <c r="S23" s="26"/>
      <c r="T23" s="26"/>
      <c r="U23" s="26"/>
    </row>
    <row r="24" spans="1:21" x14ac:dyDescent="0.15">
      <c r="A24" s="61">
        <v>3</v>
      </c>
      <c r="B24" s="159" t="s">
        <v>1</v>
      </c>
      <c r="C24" s="43">
        <f t="shared" si="3"/>
        <v>5702</v>
      </c>
      <c r="D24" s="89">
        <f t="shared" ref="D24:D31" si="6">SUM(L6)</f>
        <v>3286</v>
      </c>
      <c r="E24" s="52">
        <f t="shared" si="4"/>
        <v>100.7954746331978</v>
      </c>
      <c r="F24" s="55">
        <f t="shared" si="5"/>
        <v>173.52404138770541</v>
      </c>
      <c r="G24" s="3"/>
      <c r="H24" s="91">
        <v>42</v>
      </c>
      <c r="I24" s="3">
        <v>6</v>
      </c>
      <c r="J24" s="159" t="s">
        <v>13</v>
      </c>
      <c r="K24" s="116">
        <f t="shared" si="1"/>
        <v>25</v>
      </c>
      <c r="L24" s="161" t="s">
        <v>29</v>
      </c>
      <c r="M24" s="314">
        <v>731</v>
      </c>
      <c r="N24" s="89">
        <f t="shared" si="2"/>
        <v>1769</v>
      </c>
      <c r="O24" s="45"/>
      <c r="P24" s="17"/>
      <c r="S24" s="26"/>
      <c r="T24" s="26"/>
      <c r="U24" s="26"/>
    </row>
    <row r="25" spans="1:21" ht="14.25" thickBot="1" x14ac:dyDescent="0.2">
      <c r="A25" s="61">
        <v>4</v>
      </c>
      <c r="B25" s="159" t="s">
        <v>19</v>
      </c>
      <c r="C25" s="43">
        <f t="shared" si="3"/>
        <v>5449</v>
      </c>
      <c r="D25" s="89">
        <f t="shared" si="6"/>
        <v>8338</v>
      </c>
      <c r="E25" s="52">
        <f t="shared" si="4"/>
        <v>92.246487218554265</v>
      </c>
      <c r="F25" s="55">
        <f t="shared" si="5"/>
        <v>65.351403214200047</v>
      </c>
      <c r="G25" s="3"/>
      <c r="H25" s="91">
        <v>30</v>
      </c>
      <c r="I25" s="3">
        <v>19</v>
      </c>
      <c r="J25" s="159" t="s">
        <v>23</v>
      </c>
      <c r="K25" s="179">
        <f t="shared" si="1"/>
        <v>27</v>
      </c>
      <c r="L25" s="382" t="s">
        <v>31</v>
      </c>
      <c r="M25" s="315">
        <v>2019</v>
      </c>
      <c r="N25" s="165">
        <f t="shared" si="2"/>
        <v>1453</v>
      </c>
      <c r="O25" s="45"/>
      <c r="P25" s="17"/>
      <c r="S25" s="26"/>
      <c r="T25" s="26"/>
      <c r="U25" s="26"/>
    </row>
    <row r="26" spans="1:21" ht="14.25" thickTop="1" x14ac:dyDescent="0.15">
      <c r="A26" s="61">
        <v>5</v>
      </c>
      <c r="B26" s="159" t="s">
        <v>28</v>
      </c>
      <c r="C26" s="89">
        <f t="shared" si="3"/>
        <v>3880</v>
      </c>
      <c r="D26" s="89">
        <f t="shared" si="6"/>
        <v>3540</v>
      </c>
      <c r="E26" s="52">
        <f t="shared" si="4"/>
        <v>88.121735180558716</v>
      </c>
      <c r="F26" s="55">
        <f t="shared" si="5"/>
        <v>109.60451977401129</v>
      </c>
      <c r="G26" s="12"/>
      <c r="H26" s="125">
        <v>14</v>
      </c>
      <c r="I26" s="3">
        <v>4</v>
      </c>
      <c r="J26" s="159" t="s">
        <v>11</v>
      </c>
      <c r="K26" s="3"/>
      <c r="L26" s="364" t="s">
        <v>159</v>
      </c>
      <c r="M26" s="316">
        <v>67282</v>
      </c>
      <c r="N26" s="191">
        <f>SUM(H44)</f>
        <v>60716</v>
      </c>
      <c r="S26" s="26"/>
      <c r="T26" s="26"/>
      <c r="U26" s="26"/>
    </row>
    <row r="27" spans="1:21" x14ac:dyDescent="0.15">
      <c r="A27" s="61">
        <v>6</v>
      </c>
      <c r="B27" s="159" t="s">
        <v>38</v>
      </c>
      <c r="C27" s="43">
        <f t="shared" si="3"/>
        <v>3860</v>
      </c>
      <c r="D27" s="89">
        <f t="shared" si="6"/>
        <v>3411</v>
      </c>
      <c r="E27" s="52">
        <f t="shared" si="4"/>
        <v>87.369850611136258</v>
      </c>
      <c r="F27" s="55">
        <f t="shared" si="5"/>
        <v>113.16329522134272</v>
      </c>
      <c r="G27" s="3"/>
      <c r="H27" s="425">
        <v>12</v>
      </c>
      <c r="I27" s="3">
        <v>2</v>
      </c>
      <c r="J27" s="159" t="s">
        <v>6</v>
      </c>
      <c r="L27" s="29"/>
      <c r="M27" s="26"/>
      <c r="S27" s="26"/>
      <c r="T27" s="26"/>
      <c r="U27" s="26"/>
    </row>
    <row r="28" spans="1:21" x14ac:dyDescent="0.15">
      <c r="A28" s="61">
        <v>7</v>
      </c>
      <c r="B28" s="161" t="s">
        <v>20</v>
      </c>
      <c r="C28" s="43">
        <f t="shared" si="3"/>
        <v>2921</v>
      </c>
      <c r="D28" s="89">
        <f t="shared" si="6"/>
        <v>4102</v>
      </c>
      <c r="E28" s="52">
        <f t="shared" si="4"/>
        <v>75.517063081695966</v>
      </c>
      <c r="F28" s="55">
        <f t="shared" si="5"/>
        <v>71.209166260360803</v>
      </c>
      <c r="G28" s="3"/>
      <c r="H28" s="418">
        <v>8</v>
      </c>
      <c r="I28" s="3">
        <v>22</v>
      </c>
      <c r="J28" s="159" t="s">
        <v>26</v>
      </c>
      <c r="L28" s="29"/>
      <c r="S28" s="26"/>
      <c r="T28" s="26"/>
      <c r="U28" s="26"/>
    </row>
    <row r="29" spans="1:21" x14ac:dyDescent="0.15">
      <c r="A29" s="61">
        <v>8</v>
      </c>
      <c r="B29" s="159" t="s">
        <v>37</v>
      </c>
      <c r="C29" s="43">
        <f t="shared" si="3"/>
        <v>2666</v>
      </c>
      <c r="D29" s="89">
        <f t="shared" si="6"/>
        <v>1872</v>
      </c>
      <c r="E29" s="52">
        <f t="shared" si="4"/>
        <v>186.82550805886476</v>
      </c>
      <c r="F29" s="55">
        <f t="shared" si="5"/>
        <v>142.41452991452991</v>
      </c>
      <c r="G29" s="11"/>
      <c r="H29" s="91">
        <v>6</v>
      </c>
      <c r="I29" s="3">
        <v>3</v>
      </c>
      <c r="J29" s="159" t="s">
        <v>10</v>
      </c>
      <c r="L29" s="29"/>
      <c r="M29" s="26"/>
      <c r="S29" s="26"/>
      <c r="T29" s="26"/>
      <c r="U29" s="26"/>
    </row>
    <row r="30" spans="1:21" x14ac:dyDescent="0.15">
      <c r="A30" s="61">
        <v>9</v>
      </c>
      <c r="B30" s="161" t="s">
        <v>29</v>
      </c>
      <c r="C30" s="43">
        <f t="shared" si="3"/>
        <v>1769</v>
      </c>
      <c r="D30" s="89">
        <f t="shared" si="6"/>
        <v>1421</v>
      </c>
      <c r="E30" s="52">
        <f t="shared" si="4"/>
        <v>241.99726402188784</v>
      </c>
      <c r="F30" s="55">
        <f t="shared" si="5"/>
        <v>124.48979591836735</v>
      </c>
      <c r="G30" s="12"/>
      <c r="H30" s="125">
        <v>0</v>
      </c>
      <c r="I30" s="3">
        <v>5</v>
      </c>
      <c r="J30" s="159" t="s">
        <v>12</v>
      </c>
      <c r="L30" s="29"/>
      <c r="M30" s="26"/>
      <c r="S30" s="26"/>
      <c r="T30" s="26"/>
      <c r="U30" s="26"/>
    </row>
    <row r="31" spans="1:21" ht="14.25" thickBot="1" x14ac:dyDescent="0.2">
      <c r="A31" s="64">
        <v>10</v>
      </c>
      <c r="B31" s="382" t="s">
        <v>31</v>
      </c>
      <c r="C31" s="43">
        <f t="shared" si="3"/>
        <v>1453</v>
      </c>
      <c r="D31" s="89">
        <f t="shared" si="6"/>
        <v>1260</v>
      </c>
      <c r="E31" s="52">
        <f t="shared" si="4"/>
        <v>71.966319960376424</v>
      </c>
      <c r="F31" s="55">
        <f t="shared" si="5"/>
        <v>115.3174603174603</v>
      </c>
      <c r="G31" s="92"/>
      <c r="H31" s="91">
        <v>0</v>
      </c>
      <c r="I31" s="3">
        <v>7</v>
      </c>
      <c r="J31" s="159" t="s">
        <v>14</v>
      </c>
      <c r="L31" s="29"/>
      <c r="M31" s="26"/>
      <c r="S31" s="26"/>
      <c r="T31" s="26"/>
      <c r="U31" s="26"/>
    </row>
    <row r="32" spans="1:21" ht="14.25" thickBot="1" x14ac:dyDescent="0.2">
      <c r="A32" s="65"/>
      <c r="B32" s="66" t="s">
        <v>56</v>
      </c>
      <c r="C32" s="67">
        <f>SUM(H44)</f>
        <v>60716</v>
      </c>
      <c r="D32" s="67">
        <f>SUM(L14)</f>
        <v>69544</v>
      </c>
      <c r="E32" s="70">
        <f t="shared" si="4"/>
        <v>90.241074878868048</v>
      </c>
      <c r="F32" s="68">
        <f t="shared" si="5"/>
        <v>87.305878292879328</v>
      </c>
      <c r="G32" s="69"/>
      <c r="H32" s="433">
        <v>0</v>
      </c>
      <c r="I32" s="3">
        <v>8</v>
      </c>
      <c r="J32" s="159" t="s">
        <v>15</v>
      </c>
      <c r="L32" s="29"/>
      <c r="M32" s="26"/>
      <c r="S32" s="26"/>
      <c r="T32" s="26"/>
      <c r="U32" s="26"/>
    </row>
    <row r="33" spans="2:30" x14ac:dyDescent="0.15">
      <c r="H33" s="89">
        <v>0</v>
      </c>
      <c r="I33" s="3">
        <v>10</v>
      </c>
      <c r="J33" s="159" t="s">
        <v>16</v>
      </c>
      <c r="L33" s="29"/>
      <c r="M33" s="26"/>
      <c r="S33" s="26"/>
      <c r="T33" s="26"/>
      <c r="U33" s="26"/>
    </row>
    <row r="34" spans="2:30" x14ac:dyDescent="0.15">
      <c r="H34" s="97">
        <v>0</v>
      </c>
      <c r="I34" s="3">
        <v>11</v>
      </c>
      <c r="J34" s="159" t="s">
        <v>17</v>
      </c>
      <c r="L34" s="29"/>
      <c r="M34" s="26"/>
      <c r="S34" s="26"/>
      <c r="T34" s="26"/>
      <c r="U34" s="26"/>
    </row>
    <row r="35" spans="2:30" x14ac:dyDescent="0.15">
      <c r="H35" s="432">
        <v>0</v>
      </c>
      <c r="I35" s="3">
        <v>12</v>
      </c>
      <c r="J35" s="159" t="s">
        <v>18</v>
      </c>
      <c r="L35" s="29"/>
      <c r="M35" s="26"/>
      <c r="S35" s="26"/>
      <c r="T35" s="26"/>
      <c r="U35" s="26"/>
    </row>
    <row r="36" spans="2:30" x14ac:dyDescent="0.15">
      <c r="B36" s="48"/>
      <c r="C36" s="26"/>
      <c r="E36" s="17"/>
      <c r="H36" s="89">
        <v>0</v>
      </c>
      <c r="I36" s="3">
        <v>13</v>
      </c>
      <c r="J36" s="159" t="s">
        <v>7</v>
      </c>
      <c r="L36" s="48"/>
      <c r="M36" s="26"/>
      <c r="S36" s="26"/>
      <c r="T36" s="26"/>
      <c r="U36" s="26"/>
    </row>
    <row r="37" spans="2:30" x14ac:dyDescent="0.15">
      <c r="B37" s="18"/>
      <c r="C37" s="26"/>
      <c r="F37" s="26"/>
      <c r="G37" s="48"/>
      <c r="H37" s="193">
        <v>0</v>
      </c>
      <c r="I37" s="3">
        <v>18</v>
      </c>
      <c r="J37" s="159" t="s">
        <v>22</v>
      </c>
      <c r="L37" s="48"/>
      <c r="M37" s="26"/>
      <c r="S37" s="26"/>
      <c r="T37" s="26"/>
      <c r="U37" s="26"/>
    </row>
    <row r="38" spans="2:30" x14ac:dyDescent="0.15">
      <c r="C38" s="26"/>
      <c r="F38" s="26"/>
      <c r="H38" s="44">
        <v>0</v>
      </c>
      <c r="I38" s="3">
        <v>20</v>
      </c>
      <c r="J38" s="159" t="s">
        <v>24</v>
      </c>
      <c r="L38" s="48"/>
      <c r="M38" s="26"/>
      <c r="S38" s="26"/>
      <c r="T38" s="26"/>
      <c r="U38" s="26"/>
    </row>
    <row r="39" spans="2:30" x14ac:dyDescent="0.15">
      <c r="B39" s="48"/>
      <c r="C39" s="26"/>
      <c r="F39" s="26"/>
      <c r="G39" s="18"/>
      <c r="H39" s="44">
        <v>0</v>
      </c>
      <c r="I39" s="3">
        <v>28</v>
      </c>
      <c r="J39" s="159" t="s">
        <v>32</v>
      </c>
      <c r="L39" s="48"/>
      <c r="M39" s="26"/>
      <c r="S39" s="26"/>
      <c r="T39" s="26"/>
      <c r="U39" s="26"/>
    </row>
    <row r="40" spans="2:30" x14ac:dyDescent="0.15">
      <c r="C40" s="26"/>
      <c r="H40" s="88">
        <v>0</v>
      </c>
      <c r="I40" s="3">
        <v>29</v>
      </c>
      <c r="J40" s="159" t="s">
        <v>95</v>
      </c>
      <c r="L40" s="48"/>
      <c r="M40" s="26"/>
      <c r="S40" s="26"/>
      <c r="T40" s="26"/>
      <c r="U40" s="26"/>
    </row>
    <row r="41" spans="2:30" x14ac:dyDescent="0.15">
      <c r="H41" s="88">
        <v>0</v>
      </c>
      <c r="I41" s="3">
        <v>30</v>
      </c>
      <c r="J41" s="159" t="s">
        <v>33</v>
      </c>
      <c r="L41" s="48"/>
      <c r="M41" s="26"/>
      <c r="S41" s="26"/>
      <c r="T41" s="26"/>
      <c r="U41" s="26"/>
    </row>
    <row r="42" spans="2:30" x14ac:dyDescent="0.15">
      <c r="H42" s="88">
        <v>0</v>
      </c>
      <c r="I42" s="3">
        <v>35</v>
      </c>
      <c r="J42" s="159" t="s">
        <v>36</v>
      </c>
      <c r="L42" s="48"/>
      <c r="M42" s="26"/>
      <c r="S42" s="26"/>
      <c r="T42" s="26"/>
      <c r="U42" s="26"/>
    </row>
    <row r="43" spans="2:30" x14ac:dyDescent="0.15">
      <c r="H43" s="88">
        <v>0</v>
      </c>
      <c r="I43" s="3">
        <v>39</v>
      </c>
      <c r="J43" s="159" t="s">
        <v>39</v>
      </c>
      <c r="L43" s="48"/>
      <c r="M43" s="26"/>
      <c r="S43" s="30"/>
      <c r="T43" s="30"/>
      <c r="U43" s="30"/>
    </row>
    <row r="44" spans="2:30" x14ac:dyDescent="0.15">
      <c r="H44" s="117">
        <f>SUM(H4:H43)</f>
        <v>60716</v>
      </c>
      <c r="I44" s="3"/>
      <c r="J44" s="164" t="s">
        <v>97</v>
      </c>
      <c r="L44" s="48"/>
      <c r="M44" s="26"/>
    </row>
    <row r="45" spans="2:30" x14ac:dyDescent="0.15">
      <c r="R45" s="104"/>
    </row>
    <row r="46" spans="2:30" ht="13.5" customHeight="1" x14ac:dyDescent="0.15">
      <c r="R46" s="47"/>
      <c r="S46" s="105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2:30" ht="13.5" customHeight="1" x14ac:dyDescent="0.15">
      <c r="H47" s="187" t="s">
        <v>193</v>
      </c>
      <c r="I47" s="3"/>
      <c r="J47" s="177" t="s">
        <v>71</v>
      </c>
      <c r="K47" s="3"/>
      <c r="L47" s="299" t="s">
        <v>185</v>
      </c>
      <c r="S47" s="26"/>
      <c r="T47" s="26"/>
      <c r="U47" s="26"/>
      <c r="V47" s="26"/>
    </row>
    <row r="48" spans="2:30" x14ac:dyDescent="0.15">
      <c r="H48" s="176" t="s">
        <v>99</v>
      </c>
      <c r="I48" s="121"/>
      <c r="J48" s="176" t="s">
        <v>53</v>
      </c>
      <c r="K48" s="121"/>
      <c r="L48" s="303" t="s">
        <v>99</v>
      </c>
      <c r="S48" s="26"/>
      <c r="T48" s="26"/>
      <c r="U48" s="26"/>
      <c r="V48" s="26"/>
    </row>
    <row r="49" spans="1:22" x14ac:dyDescent="0.15">
      <c r="H49" s="43">
        <v>48542</v>
      </c>
      <c r="I49" s="3">
        <v>26</v>
      </c>
      <c r="J49" s="159" t="s">
        <v>30</v>
      </c>
      <c r="K49" s="3">
        <f>SUM(I49)</f>
        <v>26</v>
      </c>
      <c r="L49" s="304">
        <v>51367</v>
      </c>
      <c r="S49" s="26"/>
      <c r="T49" s="26"/>
      <c r="U49" s="26"/>
      <c r="V49" s="26"/>
    </row>
    <row r="50" spans="1:22" x14ac:dyDescent="0.15">
      <c r="H50" s="43">
        <v>13702</v>
      </c>
      <c r="I50" s="3">
        <v>33</v>
      </c>
      <c r="J50" s="159" t="s">
        <v>0</v>
      </c>
      <c r="K50" s="3">
        <f t="shared" ref="K50:K58" si="7">SUM(I50)</f>
        <v>33</v>
      </c>
      <c r="L50" s="304">
        <v>13295</v>
      </c>
      <c r="M50" s="26"/>
      <c r="N50" s="90"/>
      <c r="O50" s="90"/>
      <c r="S50" s="26"/>
      <c r="T50" s="26"/>
      <c r="U50" s="26"/>
      <c r="V50" s="26"/>
    </row>
    <row r="51" spans="1:22" x14ac:dyDescent="0.15">
      <c r="H51" s="88">
        <v>8621</v>
      </c>
      <c r="I51" s="3">
        <v>13</v>
      </c>
      <c r="J51" s="159" t="s">
        <v>7</v>
      </c>
      <c r="K51" s="3">
        <f t="shared" si="7"/>
        <v>13</v>
      </c>
      <c r="L51" s="304">
        <v>15720</v>
      </c>
      <c r="M51" s="26"/>
      <c r="N51" s="90"/>
      <c r="O51" s="90"/>
      <c r="S51" s="26"/>
      <c r="T51" s="26"/>
      <c r="U51" s="26"/>
      <c r="V51" s="26"/>
    </row>
    <row r="52" spans="1:22" ht="14.25" thickBot="1" x14ac:dyDescent="0.2">
      <c r="H52" s="44">
        <v>5432</v>
      </c>
      <c r="I52" s="3">
        <v>34</v>
      </c>
      <c r="J52" s="159" t="s">
        <v>1</v>
      </c>
      <c r="K52" s="3">
        <f t="shared" si="7"/>
        <v>34</v>
      </c>
      <c r="L52" s="304">
        <v>4838</v>
      </c>
      <c r="M52" s="26"/>
      <c r="N52" s="90"/>
      <c r="O52" s="90"/>
      <c r="S52" s="26"/>
      <c r="T52" s="26"/>
      <c r="U52" s="26"/>
      <c r="V52" s="26"/>
    </row>
    <row r="53" spans="1:22" x14ac:dyDescent="0.15">
      <c r="A53" s="58" t="s">
        <v>46</v>
      </c>
      <c r="B53" s="59" t="s">
        <v>53</v>
      </c>
      <c r="C53" s="59" t="s">
        <v>193</v>
      </c>
      <c r="D53" s="59" t="s">
        <v>185</v>
      </c>
      <c r="E53" s="59" t="s">
        <v>51</v>
      </c>
      <c r="F53" s="59" t="s">
        <v>50</v>
      </c>
      <c r="G53" s="59" t="s">
        <v>52</v>
      </c>
      <c r="H53" s="88">
        <v>5368</v>
      </c>
      <c r="I53" s="3">
        <v>25</v>
      </c>
      <c r="J53" s="159" t="s">
        <v>29</v>
      </c>
      <c r="K53" s="3">
        <f t="shared" si="7"/>
        <v>25</v>
      </c>
      <c r="L53" s="304">
        <v>4247</v>
      </c>
      <c r="M53" s="26"/>
      <c r="N53" s="90"/>
      <c r="O53" s="90"/>
      <c r="S53" s="26"/>
      <c r="T53" s="26"/>
      <c r="U53" s="26"/>
      <c r="V53" s="26"/>
    </row>
    <row r="54" spans="1:22" x14ac:dyDescent="0.15">
      <c r="A54" s="61">
        <v>1</v>
      </c>
      <c r="B54" s="159" t="s">
        <v>30</v>
      </c>
      <c r="C54" s="43">
        <f t="shared" ref="C54:C63" si="8">SUM(H49)</f>
        <v>48542</v>
      </c>
      <c r="D54" s="97">
        <f>SUM(L49)</f>
        <v>51367</v>
      </c>
      <c r="E54" s="52">
        <f t="shared" ref="E54:E64" si="9">SUM(N63/M63*100)</f>
        <v>99.964991041825414</v>
      </c>
      <c r="F54" s="52">
        <f>SUM(C54/D54*100)</f>
        <v>94.500360153405879</v>
      </c>
      <c r="G54" s="3"/>
      <c r="H54" s="44">
        <v>3647</v>
      </c>
      <c r="I54" s="3">
        <v>40</v>
      </c>
      <c r="J54" s="159" t="s">
        <v>2</v>
      </c>
      <c r="K54" s="3">
        <f t="shared" si="7"/>
        <v>40</v>
      </c>
      <c r="L54" s="304">
        <v>4084</v>
      </c>
      <c r="M54" s="26"/>
      <c r="N54" s="360"/>
      <c r="O54" s="90"/>
      <c r="S54" s="26"/>
      <c r="T54" s="26"/>
      <c r="U54" s="26"/>
      <c r="V54" s="26"/>
    </row>
    <row r="55" spans="1:22" x14ac:dyDescent="0.15">
      <c r="A55" s="61">
        <v>2</v>
      </c>
      <c r="B55" s="159" t="s">
        <v>0</v>
      </c>
      <c r="C55" s="43">
        <f t="shared" si="8"/>
        <v>13702</v>
      </c>
      <c r="D55" s="97">
        <f t="shared" ref="D55:D64" si="10">SUM(L50)</f>
        <v>13295</v>
      </c>
      <c r="E55" s="52">
        <f t="shared" si="9"/>
        <v>86.584518167456565</v>
      </c>
      <c r="F55" s="52">
        <f t="shared" ref="F55:F64" si="11">SUM(C55/D55*100)</f>
        <v>103.06130124106807</v>
      </c>
      <c r="G55" s="3"/>
      <c r="H55" s="88">
        <v>3128</v>
      </c>
      <c r="I55" s="3">
        <v>24</v>
      </c>
      <c r="J55" s="159" t="s">
        <v>28</v>
      </c>
      <c r="K55" s="3">
        <f t="shared" si="7"/>
        <v>24</v>
      </c>
      <c r="L55" s="304">
        <v>3312</v>
      </c>
      <c r="M55" s="26"/>
      <c r="N55" s="90"/>
      <c r="O55" s="90"/>
      <c r="S55" s="26"/>
      <c r="T55" s="26"/>
      <c r="U55" s="26"/>
      <c r="V55" s="26"/>
    </row>
    <row r="56" spans="1:22" x14ac:dyDescent="0.15">
      <c r="A56" s="61">
        <v>3</v>
      </c>
      <c r="B56" s="159" t="s">
        <v>7</v>
      </c>
      <c r="C56" s="43">
        <f t="shared" si="8"/>
        <v>8621</v>
      </c>
      <c r="D56" s="97">
        <f t="shared" si="10"/>
        <v>15720</v>
      </c>
      <c r="E56" s="52">
        <f t="shared" si="9"/>
        <v>73.463996591393268</v>
      </c>
      <c r="F56" s="52">
        <f t="shared" si="11"/>
        <v>54.840966921119595</v>
      </c>
      <c r="G56" s="3"/>
      <c r="H56" s="44">
        <v>2090</v>
      </c>
      <c r="I56" s="3">
        <v>36</v>
      </c>
      <c r="J56" s="159" t="s">
        <v>5</v>
      </c>
      <c r="K56" s="3">
        <f t="shared" si="7"/>
        <v>36</v>
      </c>
      <c r="L56" s="304">
        <v>2243</v>
      </c>
      <c r="M56" s="26"/>
      <c r="N56" s="90"/>
      <c r="O56" s="90"/>
      <c r="S56" s="26"/>
      <c r="T56" s="26"/>
      <c r="U56" s="26"/>
      <c r="V56" s="26"/>
    </row>
    <row r="57" spans="1:22" x14ac:dyDescent="0.15">
      <c r="A57" s="61">
        <v>4</v>
      </c>
      <c r="B57" s="159" t="s">
        <v>1</v>
      </c>
      <c r="C57" s="43">
        <f t="shared" si="8"/>
        <v>5432</v>
      </c>
      <c r="D57" s="97">
        <f t="shared" si="10"/>
        <v>4838</v>
      </c>
      <c r="E57" s="52">
        <f t="shared" si="9"/>
        <v>91.958693076011514</v>
      </c>
      <c r="F57" s="52">
        <f t="shared" si="11"/>
        <v>112.27780074410913</v>
      </c>
      <c r="G57" s="3"/>
      <c r="H57" s="125">
        <v>1380</v>
      </c>
      <c r="I57" s="3">
        <v>16</v>
      </c>
      <c r="J57" s="159" t="s">
        <v>3</v>
      </c>
      <c r="K57" s="3">
        <f t="shared" si="7"/>
        <v>16</v>
      </c>
      <c r="L57" s="304">
        <v>1232</v>
      </c>
      <c r="M57" s="26"/>
      <c r="N57" s="90"/>
      <c r="O57" s="90"/>
      <c r="S57" s="26"/>
      <c r="T57" s="26"/>
      <c r="U57" s="26"/>
      <c r="V57" s="26"/>
    </row>
    <row r="58" spans="1:22" ht="14.25" thickBot="1" x14ac:dyDescent="0.2">
      <c r="A58" s="61">
        <v>5</v>
      </c>
      <c r="B58" s="159" t="s">
        <v>29</v>
      </c>
      <c r="C58" s="43">
        <f t="shared" si="8"/>
        <v>5368</v>
      </c>
      <c r="D58" s="97">
        <f t="shared" si="10"/>
        <v>4247</v>
      </c>
      <c r="E58" s="52">
        <f t="shared" si="9"/>
        <v>31.583902094610494</v>
      </c>
      <c r="F58" s="52">
        <f t="shared" si="11"/>
        <v>126.39510242524135</v>
      </c>
      <c r="G58" s="12"/>
      <c r="H58" s="434">
        <v>1379</v>
      </c>
      <c r="I58" s="14">
        <v>38</v>
      </c>
      <c r="J58" s="161" t="s">
        <v>38</v>
      </c>
      <c r="K58" s="14">
        <f t="shared" si="7"/>
        <v>38</v>
      </c>
      <c r="L58" s="305">
        <v>1339</v>
      </c>
      <c r="M58" s="26"/>
      <c r="N58" s="90"/>
      <c r="O58" s="90"/>
      <c r="S58" s="26"/>
      <c r="T58" s="26"/>
      <c r="U58" s="26"/>
      <c r="V58" s="26"/>
    </row>
    <row r="59" spans="1:22" ht="14.25" thickTop="1" x14ac:dyDescent="0.15">
      <c r="A59" s="61">
        <v>6</v>
      </c>
      <c r="B59" s="159" t="s">
        <v>2</v>
      </c>
      <c r="C59" s="43">
        <f t="shared" si="8"/>
        <v>3647</v>
      </c>
      <c r="D59" s="97">
        <f t="shared" si="10"/>
        <v>4084</v>
      </c>
      <c r="E59" s="52">
        <f t="shared" si="9"/>
        <v>30.180403839788148</v>
      </c>
      <c r="F59" s="52">
        <f t="shared" si="11"/>
        <v>89.29970617042116</v>
      </c>
      <c r="G59" s="3"/>
      <c r="H59" s="376">
        <v>1066</v>
      </c>
      <c r="I59" s="336">
        <v>12</v>
      </c>
      <c r="J59" s="221" t="s">
        <v>18</v>
      </c>
      <c r="K59" s="8" t="s">
        <v>67</v>
      </c>
      <c r="L59" s="306">
        <v>106324</v>
      </c>
      <c r="M59" s="26"/>
      <c r="N59" s="90"/>
      <c r="O59" s="90"/>
      <c r="S59" s="26"/>
      <c r="T59" s="26"/>
      <c r="U59" s="26"/>
      <c r="V59" s="26"/>
    </row>
    <row r="60" spans="1:22" x14ac:dyDescent="0.15">
      <c r="A60" s="61">
        <v>7</v>
      </c>
      <c r="B60" s="159" t="s">
        <v>28</v>
      </c>
      <c r="C60" s="43">
        <f t="shared" si="8"/>
        <v>3128</v>
      </c>
      <c r="D60" s="97">
        <f t="shared" si="10"/>
        <v>3312</v>
      </c>
      <c r="E60" s="52">
        <f t="shared" si="9"/>
        <v>108.64883640152831</v>
      </c>
      <c r="F60" s="52">
        <f t="shared" si="11"/>
        <v>94.444444444444443</v>
      </c>
      <c r="G60" s="3"/>
      <c r="H60" s="91">
        <v>885</v>
      </c>
      <c r="I60" s="139">
        <v>17</v>
      </c>
      <c r="J60" s="159" t="s">
        <v>21</v>
      </c>
      <c r="L60" s="106"/>
      <c r="M60" s="26"/>
      <c r="S60" s="26"/>
      <c r="T60" s="26"/>
      <c r="U60" s="26"/>
      <c r="V60" s="26"/>
    </row>
    <row r="61" spans="1:22" x14ac:dyDescent="0.15">
      <c r="A61" s="61">
        <v>8</v>
      </c>
      <c r="B61" s="159" t="s">
        <v>5</v>
      </c>
      <c r="C61" s="43">
        <f t="shared" si="8"/>
        <v>2090</v>
      </c>
      <c r="D61" s="97">
        <f t="shared" si="10"/>
        <v>2243</v>
      </c>
      <c r="E61" s="52">
        <f t="shared" si="9"/>
        <v>59.578107183580386</v>
      </c>
      <c r="F61" s="52">
        <f t="shared" si="11"/>
        <v>93.178778421756576</v>
      </c>
      <c r="G61" s="11"/>
      <c r="H61" s="91">
        <v>851</v>
      </c>
      <c r="I61" s="139">
        <v>22</v>
      </c>
      <c r="J61" s="159" t="s">
        <v>26</v>
      </c>
      <c r="K61" s="50"/>
      <c r="S61" s="26"/>
      <c r="T61" s="26"/>
      <c r="U61" s="26"/>
      <c r="V61" s="26"/>
    </row>
    <row r="62" spans="1:22" x14ac:dyDescent="0.15">
      <c r="A62" s="61">
        <v>9</v>
      </c>
      <c r="B62" s="159" t="s">
        <v>3</v>
      </c>
      <c r="C62" s="43">
        <f t="shared" si="8"/>
        <v>1380</v>
      </c>
      <c r="D62" s="97">
        <f t="shared" si="10"/>
        <v>1232</v>
      </c>
      <c r="E62" s="52">
        <f t="shared" si="9"/>
        <v>94.715168153740564</v>
      </c>
      <c r="F62" s="52">
        <f t="shared" si="11"/>
        <v>112.01298701298701</v>
      </c>
      <c r="G62" s="12"/>
      <c r="H62" s="91">
        <v>485</v>
      </c>
      <c r="I62" s="172">
        <v>23</v>
      </c>
      <c r="J62" s="159" t="s">
        <v>27</v>
      </c>
      <c r="K62" s="50"/>
      <c r="L62" t="s">
        <v>61</v>
      </c>
      <c r="M62" s="441" t="s">
        <v>63</v>
      </c>
      <c r="N62" s="42" t="s">
        <v>75</v>
      </c>
      <c r="S62" s="26"/>
      <c r="T62" s="26"/>
      <c r="U62" s="26"/>
      <c r="V62" s="26"/>
    </row>
    <row r="63" spans="1:22" ht="14.25" thickBot="1" x14ac:dyDescent="0.2">
      <c r="A63" s="64">
        <v>10</v>
      </c>
      <c r="B63" s="161" t="s">
        <v>38</v>
      </c>
      <c r="C63" s="331">
        <f t="shared" si="8"/>
        <v>1379</v>
      </c>
      <c r="D63" s="137">
        <f t="shared" si="10"/>
        <v>1339</v>
      </c>
      <c r="E63" s="57">
        <f t="shared" si="9"/>
        <v>112.20504475183075</v>
      </c>
      <c r="F63" s="57">
        <f t="shared" si="11"/>
        <v>102.98730395817775</v>
      </c>
      <c r="G63" s="92"/>
      <c r="H63" s="125">
        <v>384</v>
      </c>
      <c r="I63" s="3">
        <v>21</v>
      </c>
      <c r="J63" s="3" t="s">
        <v>157</v>
      </c>
      <c r="K63" s="3">
        <f>SUM(K49)</f>
        <v>26</v>
      </c>
      <c r="L63" s="159" t="s">
        <v>30</v>
      </c>
      <c r="M63" s="168">
        <v>48559</v>
      </c>
      <c r="N63" s="89">
        <f>SUM(H49)</f>
        <v>48542</v>
      </c>
      <c r="O63" s="45"/>
      <c r="S63" s="26"/>
      <c r="T63" s="26"/>
      <c r="U63" s="26"/>
      <c r="V63" s="26"/>
    </row>
    <row r="64" spans="1:22" ht="14.25" thickBot="1" x14ac:dyDescent="0.2">
      <c r="A64" s="65"/>
      <c r="B64" s="66"/>
      <c r="C64" s="100">
        <f>SUM(H89)</f>
        <v>97254</v>
      </c>
      <c r="D64" s="138">
        <f t="shared" si="10"/>
        <v>106324</v>
      </c>
      <c r="E64" s="70">
        <f t="shared" si="9"/>
        <v>77.720505382273259</v>
      </c>
      <c r="F64" s="70">
        <f t="shared" si="11"/>
        <v>91.469470674541967</v>
      </c>
      <c r="G64" s="69"/>
      <c r="H64" s="125">
        <v>135</v>
      </c>
      <c r="I64" s="3">
        <v>11</v>
      </c>
      <c r="J64" s="159" t="s">
        <v>17</v>
      </c>
      <c r="K64" s="3">
        <f t="shared" ref="K64:K72" si="12">SUM(K50)</f>
        <v>33</v>
      </c>
      <c r="L64" s="159" t="s">
        <v>0</v>
      </c>
      <c r="M64" s="168">
        <v>15825</v>
      </c>
      <c r="N64" s="89">
        <f t="shared" ref="N64:N72" si="13">SUM(H50)</f>
        <v>13702</v>
      </c>
      <c r="O64" s="45"/>
      <c r="S64" s="26"/>
      <c r="T64" s="26"/>
      <c r="U64" s="26"/>
      <c r="V64" s="26"/>
    </row>
    <row r="65" spans="2:22" x14ac:dyDescent="0.15">
      <c r="H65" s="89">
        <v>113</v>
      </c>
      <c r="I65" s="3">
        <v>4</v>
      </c>
      <c r="J65" s="159" t="s">
        <v>11</v>
      </c>
      <c r="K65" s="3">
        <f t="shared" si="12"/>
        <v>13</v>
      </c>
      <c r="L65" s="159" t="s">
        <v>7</v>
      </c>
      <c r="M65" s="168">
        <v>11735</v>
      </c>
      <c r="N65" s="89">
        <f t="shared" si="13"/>
        <v>8621</v>
      </c>
      <c r="O65" s="45"/>
      <c r="S65" s="26"/>
      <c r="T65" s="26"/>
      <c r="U65" s="26"/>
      <c r="V65" s="26"/>
    </row>
    <row r="66" spans="2:22" x14ac:dyDescent="0.15">
      <c r="H66" s="43">
        <v>25</v>
      </c>
      <c r="I66" s="3">
        <v>29</v>
      </c>
      <c r="J66" s="159" t="s">
        <v>95</v>
      </c>
      <c r="K66" s="3">
        <f t="shared" si="12"/>
        <v>34</v>
      </c>
      <c r="L66" s="159" t="s">
        <v>1</v>
      </c>
      <c r="M66" s="168">
        <v>5907</v>
      </c>
      <c r="N66" s="89">
        <f t="shared" si="13"/>
        <v>5432</v>
      </c>
      <c r="O66" s="45"/>
      <c r="S66" s="26"/>
      <c r="T66" s="26"/>
      <c r="U66" s="26"/>
      <c r="V66" s="26"/>
    </row>
    <row r="67" spans="2:22" x14ac:dyDescent="0.15">
      <c r="H67" s="89">
        <v>12</v>
      </c>
      <c r="I67" s="3">
        <v>9</v>
      </c>
      <c r="J67" s="3" t="s">
        <v>164</v>
      </c>
      <c r="K67" s="3">
        <f t="shared" si="12"/>
        <v>25</v>
      </c>
      <c r="L67" s="159" t="s">
        <v>29</v>
      </c>
      <c r="M67" s="168">
        <v>16996</v>
      </c>
      <c r="N67" s="89">
        <f t="shared" si="13"/>
        <v>5368</v>
      </c>
      <c r="O67" s="45"/>
      <c r="S67" s="26"/>
      <c r="T67" s="26"/>
      <c r="U67" s="26"/>
      <c r="V67" s="26"/>
    </row>
    <row r="68" spans="2:22" x14ac:dyDescent="0.15">
      <c r="B68" s="51"/>
      <c r="C68" s="26"/>
      <c r="H68" s="290">
        <v>9</v>
      </c>
      <c r="I68" s="3">
        <v>15</v>
      </c>
      <c r="J68" s="159" t="s">
        <v>20</v>
      </c>
      <c r="K68" s="3">
        <f t="shared" si="12"/>
        <v>40</v>
      </c>
      <c r="L68" s="159" t="s">
        <v>2</v>
      </c>
      <c r="M68" s="168">
        <v>12084</v>
      </c>
      <c r="N68" s="89">
        <f t="shared" si="13"/>
        <v>3647</v>
      </c>
      <c r="O68" s="45"/>
      <c r="S68" s="26"/>
      <c r="T68" s="26"/>
      <c r="U68" s="26"/>
      <c r="V68" s="26"/>
    </row>
    <row r="69" spans="2:22" x14ac:dyDescent="0.15">
      <c r="B69" s="51"/>
      <c r="C69" s="26"/>
      <c r="H69" s="44">
        <v>0</v>
      </c>
      <c r="I69" s="3">
        <v>1</v>
      </c>
      <c r="J69" s="159" t="s">
        <v>4</v>
      </c>
      <c r="K69" s="3">
        <f t="shared" si="12"/>
        <v>24</v>
      </c>
      <c r="L69" s="159" t="s">
        <v>28</v>
      </c>
      <c r="M69" s="168">
        <v>2879</v>
      </c>
      <c r="N69" s="89">
        <f t="shared" si="13"/>
        <v>3128</v>
      </c>
      <c r="O69" s="45"/>
      <c r="S69" s="26"/>
      <c r="T69" s="26"/>
      <c r="U69" s="26"/>
      <c r="V69" s="26"/>
    </row>
    <row r="70" spans="2:22" x14ac:dyDescent="0.15">
      <c r="B70" s="50"/>
      <c r="H70" s="44">
        <v>0</v>
      </c>
      <c r="I70" s="3">
        <v>2</v>
      </c>
      <c r="J70" s="159" t="s">
        <v>6</v>
      </c>
      <c r="K70" s="3">
        <f t="shared" si="12"/>
        <v>36</v>
      </c>
      <c r="L70" s="159" t="s">
        <v>5</v>
      </c>
      <c r="M70" s="168">
        <v>3508</v>
      </c>
      <c r="N70" s="89">
        <f t="shared" si="13"/>
        <v>2090</v>
      </c>
      <c r="O70" s="45"/>
      <c r="S70" s="26"/>
      <c r="T70" s="26"/>
      <c r="U70" s="26"/>
      <c r="V70" s="26"/>
    </row>
    <row r="71" spans="2:22" x14ac:dyDescent="0.15">
      <c r="B71" s="50"/>
      <c r="H71" s="44">
        <v>0</v>
      </c>
      <c r="I71" s="3">
        <v>3</v>
      </c>
      <c r="J71" s="159" t="s">
        <v>10</v>
      </c>
      <c r="K71" s="3">
        <f t="shared" si="12"/>
        <v>16</v>
      </c>
      <c r="L71" s="159" t="s">
        <v>3</v>
      </c>
      <c r="M71" s="168">
        <v>1457</v>
      </c>
      <c r="N71" s="89">
        <f t="shared" si="13"/>
        <v>1380</v>
      </c>
      <c r="O71" s="45"/>
      <c r="S71" s="26"/>
      <c r="T71" s="26"/>
      <c r="U71" s="26"/>
      <c r="V71" s="26"/>
    </row>
    <row r="72" spans="2:22" ht="14.25" thickBot="1" x14ac:dyDescent="0.2">
      <c r="B72" s="50"/>
      <c r="H72" s="44">
        <v>0</v>
      </c>
      <c r="I72" s="3">
        <v>5</v>
      </c>
      <c r="J72" s="159" t="s">
        <v>12</v>
      </c>
      <c r="K72" s="3">
        <f t="shared" si="12"/>
        <v>38</v>
      </c>
      <c r="L72" s="161" t="s">
        <v>38</v>
      </c>
      <c r="M72" s="169">
        <v>1229</v>
      </c>
      <c r="N72" s="89">
        <f t="shared" si="13"/>
        <v>1379</v>
      </c>
      <c r="O72" s="45"/>
      <c r="S72" s="26"/>
      <c r="T72" s="26"/>
      <c r="U72" s="26"/>
      <c r="V72" s="26"/>
    </row>
    <row r="73" spans="2:22" ht="14.25" thickTop="1" x14ac:dyDescent="0.15">
      <c r="B73" s="50"/>
      <c r="H73" s="88">
        <v>0</v>
      </c>
      <c r="I73" s="3">
        <v>6</v>
      </c>
      <c r="J73" s="159" t="s">
        <v>13</v>
      </c>
      <c r="K73" s="43"/>
      <c r="L73" s="3" t="s">
        <v>182</v>
      </c>
      <c r="M73" s="167">
        <v>125133</v>
      </c>
      <c r="N73" s="166">
        <f>SUM(H89)</f>
        <v>97254</v>
      </c>
      <c r="O73" s="45"/>
      <c r="S73" s="26"/>
      <c r="T73" s="26"/>
      <c r="U73" s="26"/>
      <c r="V73" s="26"/>
    </row>
    <row r="74" spans="2:22" x14ac:dyDescent="0.15">
      <c r="B74" s="50"/>
      <c r="H74" s="44">
        <v>0</v>
      </c>
      <c r="I74" s="3">
        <v>7</v>
      </c>
      <c r="J74" s="159" t="s">
        <v>14</v>
      </c>
      <c r="K74" s="26"/>
      <c r="L74" s="26"/>
      <c r="N74" s="26"/>
      <c r="O74" s="26"/>
      <c r="S74" s="26"/>
      <c r="T74" s="26"/>
      <c r="U74" s="26"/>
      <c r="V74" s="26"/>
    </row>
    <row r="75" spans="2:22" x14ac:dyDescent="0.15">
      <c r="B75" s="50"/>
      <c r="H75" s="334">
        <v>0</v>
      </c>
      <c r="I75" s="3">
        <v>8</v>
      </c>
      <c r="J75" s="159" t="s">
        <v>15</v>
      </c>
      <c r="L75" s="48"/>
      <c r="M75" s="26"/>
      <c r="N75" s="26"/>
      <c r="O75" s="26"/>
      <c r="S75" s="26"/>
      <c r="T75" s="26"/>
      <c r="U75" s="26"/>
      <c r="V75" s="26"/>
    </row>
    <row r="76" spans="2:22" x14ac:dyDescent="0.15">
      <c r="B76" s="50"/>
      <c r="H76" s="290">
        <v>0</v>
      </c>
      <c r="I76" s="3">
        <v>10</v>
      </c>
      <c r="J76" s="159" t="s">
        <v>16</v>
      </c>
      <c r="L76" s="48"/>
      <c r="M76" s="26"/>
      <c r="S76" s="26"/>
      <c r="T76" s="26"/>
      <c r="U76" s="26"/>
      <c r="V76" s="26"/>
    </row>
    <row r="77" spans="2:22" x14ac:dyDescent="0.15">
      <c r="B77" s="50"/>
      <c r="H77" s="88">
        <v>0</v>
      </c>
      <c r="I77" s="3">
        <v>14</v>
      </c>
      <c r="J77" s="159" t="s">
        <v>19</v>
      </c>
      <c r="L77" s="48"/>
      <c r="M77" s="26"/>
      <c r="N77" s="26"/>
      <c r="O77" s="26"/>
      <c r="S77" s="26"/>
      <c r="T77" s="26"/>
      <c r="U77" s="26"/>
      <c r="V77" s="26"/>
    </row>
    <row r="78" spans="2:22" x14ac:dyDescent="0.15">
      <c r="H78" s="44">
        <v>0</v>
      </c>
      <c r="I78" s="3">
        <v>18</v>
      </c>
      <c r="J78" s="159" t="s">
        <v>22</v>
      </c>
      <c r="L78" s="48"/>
      <c r="M78" s="26"/>
      <c r="N78" s="26"/>
      <c r="O78" s="26"/>
      <c r="S78" s="26"/>
      <c r="T78" s="26"/>
      <c r="U78" s="26"/>
      <c r="V78" s="26"/>
    </row>
    <row r="79" spans="2:22" x14ac:dyDescent="0.15">
      <c r="H79" s="89">
        <v>0</v>
      </c>
      <c r="I79" s="3">
        <v>19</v>
      </c>
      <c r="J79" s="159" t="s">
        <v>23</v>
      </c>
      <c r="L79" s="48"/>
      <c r="M79" s="26"/>
      <c r="N79" s="26"/>
      <c r="O79" s="26"/>
      <c r="S79" s="26"/>
      <c r="T79" s="26"/>
      <c r="U79" s="26"/>
      <c r="V79" s="26"/>
    </row>
    <row r="80" spans="2:22" x14ac:dyDescent="0.15">
      <c r="H80" s="88">
        <v>0</v>
      </c>
      <c r="I80" s="3">
        <v>20</v>
      </c>
      <c r="J80" s="159" t="s">
        <v>24</v>
      </c>
      <c r="L80" s="48"/>
      <c r="M80" s="26"/>
      <c r="N80" s="26"/>
      <c r="O80" s="26"/>
      <c r="S80" s="26"/>
      <c r="T80" s="26"/>
      <c r="U80" s="26"/>
      <c r="V80" s="26"/>
    </row>
    <row r="81" spans="8:22" x14ac:dyDescent="0.15">
      <c r="H81" s="432">
        <v>0</v>
      </c>
      <c r="I81" s="3">
        <v>27</v>
      </c>
      <c r="J81" s="159" t="s">
        <v>31</v>
      </c>
      <c r="L81" s="48"/>
      <c r="M81" s="26"/>
      <c r="N81" s="26"/>
      <c r="O81" s="26"/>
      <c r="S81" s="26"/>
      <c r="T81" s="26"/>
      <c r="U81" s="26"/>
      <c r="V81" s="26"/>
    </row>
    <row r="82" spans="8:22" x14ac:dyDescent="0.15">
      <c r="H82" s="43">
        <v>0</v>
      </c>
      <c r="I82" s="3">
        <v>28</v>
      </c>
      <c r="J82" s="159" t="s">
        <v>32</v>
      </c>
      <c r="L82" s="48"/>
      <c r="M82" s="26"/>
      <c r="N82" s="26"/>
      <c r="O82" s="26"/>
      <c r="S82" s="26"/>
      <c r="T82" s="26"/>
      <c r="U82" s="26"/>
      <c r="V82" s="26"/>
    </row>
    <row r="83" spans="8:22" x14ac:dyDescent="0.15">
      <c r="H83" s="88">
        <v>0</v>
      </c>
      <c r="I83" s="3">
        <v>30</v>
      </c>
      <c r="J83" s="159" t="s">
        <v>33</v>
      </c>
      <c r="L83" s="48"/>
      <c r="M83" s="26"/>
      <c r="N83" s="26"/>
      <c r="O83" s="26"/>
      <c r="S83" s="26"/>
      <c r="T83" s="26"/>
      <c r="U83" s="26"/>
      <c r="V83" s="26"/>
    </row>
    <row r="84" spans="8:22" x14ac:dyDescent="0.15">
      <c r="H84" s="44">
        <v>0</v>
      </c>
      <c r="I84" s="3">
        <v>31</v>
      </c>
      <c r="J84" s="159" t="s">
        <v>96</v>
      </c>
      <c r="L84" s="48"/>
      <c r="M84" s="26"/>
      <c r="N84" s="26"/>
      <c r="O84" s="26"/>
      <c r="S84" s="26"/>
      <c r="T84" s="26"/>
      <c r="U84" s="26"/>
      <c r="V84" s="26"/>
    </row>
    <row r="85" spans="8:22" x14ac:dyDescent="0.15">
      <c r="H85" s="44">
        <v>0</v>
      </c>
      <c r="I85" s="3">
        <v>32</v>
      </c>
      <c r="J85" s="159" t="s">
        <v>35</v>
      </c>
      <c r="L85" s="27"/>
      <c r="M85" s="26"/>
      <c r="N85" s="26"/>
      <c r="O85" s="26"/>
      <c r="S85" s="26"/>
      <c r="T85" s="26"/>
      <c r="U85" s="26"/>
      <c r="V85" s="26"/>
    </row>
    <row r="86" spans="8:22" x14ac:dyDescent="0.15">
      <c r="H86" s="44">
        <v>0</v>
      </c>
      <c r="I86" s="3">
        <v>35</v>
      </c>
      <c r="J86" s="159" t="s">
        <v>36</v>
      </c>
      <c r="L86" s="48"/>
      <c r="M86" s="26"/>
      <c r="N86" s="26"/>
      <c r="O86" s="26"/>
      <c r="S86" s="26"/>
      <c r="T86" s="26"/>
      <c r="U86" s="26"/>
      <c r="V86" s="26"/>
    </row>
    <row r="87" spans="8:22" x14ac:dyDescent="0.15">
      <c r="H87" s="88">
        <v>0</v>
      </c>
      <c r="I87" s="3">
        <v>37</v>
      </c>
      <c r="J87" s="159" t="s">
        <v>37</v>
      </c>
      <c r="L87" s="48"/>
      <c r="M87" s="26"/>
      <c r="N87" s="26"/>
      <c r="O87" s="26"/>
      <c r="S87" s="30"/>
      <c r="T87" s="30"/>
    </row>
    <row r="88" spans="8:22" x14ac:dyDescent="0.15">
      <c r="H88" s="334">
        <v>0</v>
      </c>
      <c r="I88" s="3">
        <v>39</v>
      </c>
      <c r="J88" s="159" t="s">
        <v>39</v>
      </c>
      <c r="L88" s="48"/>
      <c r="M88" s="26"/>
      <c r="N88" s="26"/>
      <c r="O88" s="26"/>
      <c r="Q88" s="26"/>
    </row>
    <row r="89" spans="8:22" x14ac:dyDescent="0.15">
      <c r="H89" s="118">
        <f>SUM(H49:H88)</f>
        <v>97254</v>
      </c>
      <c r="I89" s="3"/>
      <c r="J89" s="3" t="s">
        <v>93</v>
      </c>
      <c r="L89" s="48"/>
      <c r="M89" s="26"/>
      <c r="N89" s="26"/>
      <c r="O89" s="26"/>
    </row>
    <row r="90" spans="8:22" x14ac:dyDescent="0.15">
      <c r="I90" s="78"/>
      <c r="J90" s="78"/>
      <c r="L90" s="48"/>
      <c r="M90" s="26"/>
      <c r="N90" s="26"/>
      <c r="O90" s="26"/>
    </row>
    <row r="91" spans="8:22" ht="18.75" x14ac:dyDescent="0.2">
      <c r="J91" s="30"/>
      <c r="L91" s="48"/>
      <c r="M91" s="26"/>
      <c r="N91" s="26"/>
      <c r="O91" s="26"/>
      <c r="P91" s="46"/>
    </row>
    <row r="92" spans="8:22" x14ac:dyDescent="0.15">
      <c r="L92" s="48"/>
      <c r="M92" s="26"/>
      <c r="N92" s="26"/>
      <c r="O92" s="26"/>
    </row>
    <row r="93" spans="8:22" x14ac:dyDescent="0.15">
      <c r="L93" s="48"/>
      <c r="M93" s="26"/>
      <c r="P93" s="47"/>
    </row>
    <row r="94" spans="8:22" x14ac:dyDescent="0.15">
      <c r="L94" s="48"/>
      <c r="M94" s="26"/>
      <c r="N94" s="26"/>
      <c r="O94" s="26"/>
      <c r="P94" s="26"/>
    </row>
    <row r="95" spans="8:22" x14ac:dyDescent="0.15">
      <c r="L95" s="48"/>
      <c r="M95" s="26"/>
      <c r="N95" s="26"/>
      <c r="O95" s="26"/>
      <c r="P95" s="26"/>
    </row>
    <row r="96" spans="8:22" x14ac:dyDescent="0.15">
      <c r="L96" s="48"/>
      <c r="M96" s="26"/>
      <c r="N96" s="26"/>
      <c r="O96" s="26"/>
      <c r="P96" s="26"/>
    </row>
    <row r="97" spans="11:17" x14ac:dyDescent="0.15">
      <c r="L97" s="48"/>
      <c r="M97" s="26"/>
      <c r="N97" s="26"/>
      <c r="O97" s="26"/>
      <c r="P97" s="26"/>
    </row>
    <row r="98" spans="11:17" x14ac:dyDescent="0.15">
      <c r="L98" s="48"/>
      <c r="M98" s="26"/>
      <c r="N98" s="26"/>
      <c r="O98" s="26"/>
      <c r="P98" s="26"/>
    </row>
    <row r="99" spans="11:17" x14ac:dyDescent="0.15">
      <c r="L99" s="48"/>
      <c r="M99" s="26"/>
      <c r="N99" s="26"/>
      <c r="O99" s="26"/>
      <c r="P99" s="26"/>
    </row>
    <row r="100" spans="11:17" x14ac:dyDescent="0.15">
      <c r="L100" s="48"/>
      <c r="M100" s="26"/>
      <c r="N100" s="26"/>
      <c r="O100" s="26"/>
      <c r="P100" s="26"/>
    </row>
    <row r="101" spans="11:17" x14ac:dyDescent="0.15">
      <c r="L101" s="48"/>
      <c r="M101" s="26"/>
      <c r="N101" s="26"/>
      <c r="O101" s="26"/>
      <c r="P101" s="26"/>
    </row>
    <row r="102" spans="11:17" x14ac:dyDescent="0.15">
      <c r="L102" s="48"/>
      <c r="M102" s="26"/>
      <c r="N102" s="26"/>
      <c r="O102" s="26"/>
      <c r="P102" s="26"/>
    </row>
    <row r="103" spans="11:17" x14ac:dyDescent="0.15">
      <c r="L103" s="48"/>
      <c r="M103" s="26"/>
      <c r="N103" s="26"/>
      <c r="O103" s="26"/>
      <c r="P103" s="26"/>
    </row>
    <row r="104" spans="11:17" x14ac:dyDescent="0.15">
      <c r="L104" s="48"/>
      <c r="M104" s="26"/>
      <c r="N104" s="26"/>
      <c r="O104" s="26"/>
      <c r="P104" s="26"/>
    </row>
    <row r="105" spans="11:17" x14ac:dyDescent="0.15">
      <c r="L105" s="48"/>
      <c r="M105" s="26"/>
      <c r="N105" s="26"/>
      <c r="O105" s="26"/>
      <c r="P105" s="26"/>
    </row>
    <row r="106" spans="11:17" x14ac:dyDescent="0.15">
      <c r="L106" s="48"/>
      <c r="M106" s="26"/>
      <c r="N106" s="26"/>
      <c r="O106" s="26"/>
      <c r="P106" s="26"/>
      <c r="Q106" s="26"/>
    </row>
    <row r="107" spans="11:17" x14ac:dyDescent="0.15">
      <c r="L107" s="48"/>
      <c r="M107" s="26"/>
      <c r="N107" s="26"/>
      <c r="O107" s="26"/>
      <c r="P107" s="26"/>
      <c r="Q107" s="26"/>
    </row>
    <row r="108" spans="11:17" x14ac:dyDescent="0.15">
      <c r="L108" s="48"/>
      <c r="M108" s="26"/>
      <c r="N108" s="26"/>
      <c r="O108" s="26"/>
      <c r="P108" s="26"/>
      <c r="Q108" s="26"/>
    </row>
    <row r="109" spans="11:17" x14ac:dyDescent="0.15">
      <c r="L109" s="48"/>
      <c r="M109" s="26"/>
      <c r="N109" s="26"/>
      <c r="O109" s="26"/>
      <c r="P109" s="26"/>
      <c r="Q109" s="26"/>
    </row>
    <row r="110" spans="11:17" x14ac:dyDescent="0.15">
      <c r="L110" s="48"/>
      <c r="M110" s="26"/>
      <c r="N110" s="26"/>
      <c r="O110" s="26"/>
      <c r="P110" s="26"/>
      <c r="Q110" s="26"/>
    </row>
    <row r="111" spans="11:17" x14ac:dyDescent="0.15">
      <c r="K111" s="26"/>
      <c r="L111" s="26"/>
      <c r="N111" s="26"/>
      <c r="O111" s="26"/>
      <c r="P111" s="26"/>
      <c r="Q111" s="26"/>
    </row>
    <row r="112" spans="11:17" x14ac:dyDescent="0.15">
      <c r="K112" s="26"/>
      <c r="L112" s="26"/>
      <c r="N112" s="26"/>
      <c r="O112" s="26"/>
      <c r="P112" s="26"/>
      <c r="Q112" s="26"/>
    </row>
    <row r="113" spans="11:17" x14ac:dyDescent="0.15">
      <c r="K113" s="26"/>
      <c r="L113" s="26"/>
      <c r="N113" s="26"/>
      <c r="O113" s="26"/>
      <c r="P113" s="26"/>
      <c r="Q113" s="26"/>
    </row>
    <row r="114" spans="11:17" x14ac:dyDescent="0.15">
      <c r="K114" s="26"/>
      <c r="L114" s="26"/>
      <c r="N114" s="26"/>
      <c r="O114" s="26"/>
      <c r="P114" s="26"/>
      <c r="Q114" s="26"/>
    </row>
    <row r="115" spans="11:17" x14ac:dyDescent="0.15">
      <c r="K115" s="26"/>
      <c r="L115" s="26"/>
      <c r="N115" s="26"/>
      <c r="O115" s="26"/>
      <c r="P115" s="26"/>
      <c r="Q115" s="26"/>
    </row>
    <row r="116" spans="11:17" x14ac:dyDescent="0.15">
      <c r="K116" s="26"/>
      <c r="L116" s="26"/>
      <c r="N116" s="26"/>
      <c r="O116" s="26"/>
      <c r="P116" s="26"/>
      <c r="Q116" s="26"/>
    </row>
    <row r="117" spans="11:17" x14ac:dyDescent="0.15">
      <c r="K117" s="26"/>
      <c r="L117" s="26"/>
      <c r="N117" s="26"/>
      <c r="O117" s="26"/>
      <c r="P117" s="26"/>
      <c r="Q117" s="26"/>
    </row>
    <row r="118" spans="11:17" x14ac:dyDescent="0.15">
      <c r="K118" s="26"/>
      <c r="L118" s="26"/>
      <c r="N118" s="26"/>
      <c r="O118" s="26"/>
      <c r="P118" s="26"/>
      <c r="Q118" s="26"/>
    </row>
    <row r="119" spans="11:17" x14ac:dyDescent="0.15">
      <c r="K119" s="26"/>
      <c r="L119" s="26"/>
      <c r="N119" s="26"/>
      <c r="O119" s="26"/>
      <c r="P119" s="26"/>
      <c r="Q119" s="26"/>
    </row>
    <row r="120" spans="11:17" x14ac:dyDescent="0.15">
      <c r="K120" s="26"/>
      <c r="L120" s="26"/>
      <c r="N120" s="26"/>
      <c r="O120" s="26"/>
      <c r="P120" s="26"/>
      <c r="Q120" s="26"/>
    </row>
    <row r="121" spans="11:17" x14ac:dyDescent="0.15">
      <c r="K121" s="26"/>
      <c r="L121" s="26"/>
      <c r="N121" s="26"/>
      <c r="O121" s="26"/>
      <c r="P121" s="26"/>
      <c r="Q121" s="26"/>
    </row>
    <row r="122" spans="11:17" x14ac:dyDescent="0.15">
      <c r="K122" s="26"/>
      <c r="L122" s="26"/>
      <c r="N122" s="26"/>
      <c r="O122" s="26"/>
      <c r="P122" s="26"/>
    </row>
    <row r="123" spans="11:17" x14ac:dyDescent="0.15">
      <c r="K123" s="26"/>
      <c r="L123" s="26"/>
      <c r="N123" s="26"/>
      <c r="O123" s="26"/>
      <c r="P123" s="26"/>
    </row>
    <row r="124" spans="11:17" x14ac:dyDescent="0.15">
      <c r="K124" s="26"/>
      <c r="L124" s="26"/>
      <c r="N124" s="26"/>
      <c r="O124" s="26"/>
      <c r="P124" s="26"/>
    </row>
    <row r="125" spans="11:17" x14ac:dyDescent="0.15">
      <c r="K125" s="26"/>
      <c r="L125" s="26"/>
      <c r="N125" s="26"/>
      <c r="O125" s="26"/>
      <c r="P125" s="26"/>
    </row>
    <row r="126" spans="11:17" x14ac:dyDescent="0.15">
      <c r="K126" s="26"/>
      <c r="L126" s="26"/>
      <c r="N126" s="26"/>
      <c r="O126" s="26"/>
      <c r="P126" s="26"/>
    </row>
    <row r="127" spans="11:17" x14ac:dyDescent="0.15">
      <c r="K127" s="26"/>
      <c r="L127" s="26"/>
      <c r="N127" s="26"/>
      <c r="O127" s="26"/>
      <c r="P127" s="26"/>
    </row>
    <row r="128" spans="11:17" x14ac:dyDescent="0.15">
      <c r="K128" s="26"/>
      <c r="L128" s="26"/>
      <c r="N128" s="26"/>
      <c r="O128" s="26"/>
      <c r="P128" s="26"/>
    </row>
    <row r="129" spans="11:16" x14ac:dyDescent="0.15">
      <c r="K129" s="26"/>
      <c r="L129" s="26"/>
      <c r="N129" s="26"/>
      <c r="O129" s="26"/>
      <c r="P129" s="26"/>
    </row>
    <row r="130" spans="11:16" x14ac:dyDescent="0.15">
      <c r="K130" s="26"/>
      <c r="L130" s="26"/>
      <c r="N130" s="26"/>
      <c r="O130" s="26"/>
      <c r="P130" s="26"/>
    </row>
    <row r="131" spans="11:16" x14ac:dyDescent="0.15">
      <c r="K131" s="26"/>
      <c r="L131" s="26"/>
      <c r="N131" s="26"/>
      <c r="O131" s="26"/>
      <c r="P131" s="26"/>
    </row>
    <row r="132" spans="11:16" x14ac:dyDescent="0.15">
      <c r="K132" s="26"/>
      <c r="L132" s="26"/>
      <c r="N132" s="26"/>
      <c r="O132" s="26"/>
      <c r="P132" s="26"/>
    </row>
    <row r="133" spans="11:16" x14ac:dyDescent="0.15">
      <c r="K133" s="26"/>
      <c r="L133" s="26"/>
      <c r="N133" s="26"/>
      <c r="O133" s="26"/>
      <c r="P133" s="26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0"/>
  </sheetPr>
  <dimension ref="A1:AD90"/>
  <sheetViews>
    <sheetView zoomScaleNormal="100" workbookViewId="0">
      <selection activeCell="M18" sqref="M18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53" customWidth="1"/>
    <col min="19" max="30" width="7.625" customWidth="1"/>
  </cols>
  <sheetData>
    <row r="1" spans="5:30" ht="13.5" customHeight="1" x14ac:dyDescent="0.15">
      <c r="H1" s="16" t="s">
        <v>65</v>
      </c>
      <c r="J1" s="101"/>
      <c r="Q1" s="26"/>
      <c r="R1" s="108"/>
    </row>
    <row r="2" spans="5:30" x14ac:dyDescent="0.15">
      <c r="H2" s="281" t="s">
        <v>197</v>
      </c>
      <c r="I2" s="3"/>
      <c r="J2" s="185" t="s">
        <v>103</v>
      </c>
      <c r="K2" s="3"/>
      <c r="L2" s="178" t="s">
        <v>196</v>
      </c>
      <c r="R2" s="109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5:30" x14ac:dyDescent="0.15">
      <c r="H3" s="23" t="s">
        <v>99</v>
      </c>
      <c r="I3" s="3"/>
      <c r="J3" s="143" t="s">
        <v>100</v>
      </c>
      <c r="K3" s="3"/>
      <c r="L3" s="42" t="s">
        <v>99</v>
      </c>
      <c r="M3" s="82"/>
      <c r="R3" s="48"/>
      <c r="S3" s="26"/>
      <c r="T3" s="26"/>
      <c r="U3" s="26"/>
      <c r="V3" s="26"/>
    </row>
    <row r="4" spans="5:30" x14ac:dyDescent="0.15">
      <c r="H4" s="89">
        <v>32926</v>
      </c>
      <c r="I4" s="3">
        <v>17</v>
      </c>
      <c r="J4" s="33" t="s">
        <v>21</v>
      </c>
      <c r="K4" s="201">
        <f>SUM(I4)</f>
        <v>17</v>
      </c>
      <c r="L4" s="273">
        <v>31867</v>
      </c>
      <c r="M4" s="45"/>
      <c r="R4" s="48"/>
      <c r="S4" s="26"/>
      <c r="T4" s="26"/>
      <c r="U4" s="26"/>
      <c r="V4" s="26"/>
    </row>
    <row r="5" spans="5:30" x14ac:dyDescent="0.15">
      <c r="H5" s="334">
        <v>25218</v>
      </c>
      <c r="I5" s="3">
        <v>33</v>
      </c>
      <c r="J5" s="33" t="s">
        <v>0</v>
      </c>
      <c r="K5" s="201">
        <f t="shared" ref="K5:K13" si="0">SUM(I5)</f>
        <v>33</v>
      </c>
      <c r="L5" s="273">
        <v>19888</v>
      </c>
      <c r="M5" s="45"/>
      <c r="R5" s="48"/>
      <c r="S5" s="26"/>
      <c r="T5" s="26"/>
      <c r="U5" s="26"/>
      <c r="V5" s="26"/>
    </row>
    <row r="6" spans="5:30" x14ac:dyDescent="0.15">
      <c r="H6" s="88">
        <v>22045</v>
      </c>
      <c r="I6" s="3">
        <v>3</v>
      </c>
      <c r="J6" s="33" t="s">
        <v>10</v>
      </c>
      <c r="K6" s="201">
        <f t="shared" si="0"/>
        <v>3</v>
      </c>
      <c r="L6" s="273">
        <v>15333</v>
      </c>
      <c r="M6" s="45"/>
      <c r="R6" s="48"/>
      <c r="S6" s="26"/>
      <c r="T6" s="26"/>
      <c r="U6" s="26"/>
      <c r="V6" s="26"/>
    </row>
    <row r="7" spans="5:30" x14ac:dyDescent="0.15">
      <c r="H7" s="88">
        <v>14161</v>
      </c>
      <c r="I7" s="3">
        <v>34</v>
      </c>
      <c r="J7" s="33" t="s">
        <v>1</v>
      </c>
      <c r="K7" s="201">
        <f t="shared" si="0"/>
        <v>34</v>
      </c>
      <c r="L7" s="273">
        <v>14442</v>
      </c>
      <c r="M7" s="45"/>
      <c r="R7" s="48"/>
      <c r="S7" s="26"/>
      <c r="T7" s="26"/>
      <c r="U7" s="26"/>
      <c r="V7" s="26"/>
    </row>
    <row r="8" spans="5:30" x14ac:dyDescent="0.15">
      <c r="H8" s="88">
        <v>12566</v>
      </c>
      <c r="I8" s="3">
        <v>31</v>
      </c>
      <c r="J8" s="33" t="s">
        <v>64</v>
      </c>
      <c r="K8" s="201">
        <f t="shared" si="0"/>
        <v>31</v>
      </c>
      <c r="L8" s="273">
        <v>16506</v>
      </c>
      <c r="M8" s="45"/>
      <c r="R8" s="48"/>
      <c r="S8" s="26"/>
      <c r="T8" s="26"/>
      <c r="U8" s="26"/>
      <c r="V8" s="26"/>
    </row>
    <row r="9" spans="5:30" x14ac:dyDescent="0.15">
      <c r="H9" s="88">
        <v>12187</v>
      </c>
      <c r="I9" s="3">
        <v>16</v>
      </c>
      <c r="J9" s="33" t="s">
        <v>3</v>
      </c>
      <c r="K9" s="201">
        <f t="shared" si="0"/>
        <v>16</v>
      </c>
      <c r="L9" s="273">
        <v>10494</v>
      </c>
      <c r="M9" s="45"/>
      <c r="R9" s="48"/>
      <c r="S9" s="26"/>
      <c r="T9" s="26"/>
      <c r="U9" s="26"/>
      <c r="V9" s="26"/>
    </row>
    <row r="10" spans="5:30" x14ac:dyDescent="0.15">
      <c r="H10" s="88">
        <v>11601</v>
      </c>
      <c r="I10" s="3">
        <v>40</v>
      </c>
      <c r="J10" s="33" t="s">
        <v>2</v>
      </c>
      <c r="K10" s="201">
        <f t="shared" si="0"/>
        <v>40</v>
      </c>
      <c r="L10" s="273">
        <v>9151</v>
      </c>
      <c r="M10" s="45"/>
      <c r="R10" s="48"/>
      <c r="S10" s="26"/>
      <c r="T10" s="26"/>
      <c r="U10" s="26"/>
      <c r="V10" s="26"/>
    </row>
    <row r="11" spans="5:30" x14ac:dyDescent="0.15">
      <c r="H11" s="88">
        <v>10571</v>
      </c>
      <c r="I11" s="3">
        <v>25</v>
      </c>
      <c r="J11" s="33" t="s">
        <v>29</v>
      </c>
      <c r="K11" s="201">
        <f t="shared" si="0"/>
        <v>25</v>
      </c>
      <c r="L11" s="274">
        <v>5908</v>
      </c>
      <c r="M11" s="45"/>
      <c r="N11" s="29"/>
      <c r="R11" s="48"/>
      <c r="S11" s="26"/>
      <c r="T11" s="26"/>
      <c r="U11" s="26"/>
      <c r="V11" s="26"/>
    </row>
    <row r="12" spans="5:30" x14ac:dyDescent="0.15">
      <c r="H12" s="435">
        <v>9403</v>
      </c>
      <c r="I12" s="3">
        <v>13</v>
      </c>
      <c r="J12" s="33" t="s">
        <v>7</v>
      </c>
      <c r="K12" s="201">
        <f t="shared" si="0"/>
        <v>13</v>
      </c>
      <c r="L12" s="274">
        <v>11267</v>
      </c>
      <c r="M12" s="45"/>
      <c r="R12" s="48"/>
      <c r="S12" s="26"/>
      <c r="T12" s="26"/>
      <c r="U12" s="26"/>
      <c r="V12" s="26"/>
    </row>
    <row r="13" spans="5:30" ht="14.25" thickBot="1" x14ac:dyDescent="0.2">
      <c r="E13" s="17"/>
      <c r="H13" s="416">
        <v>8520</v>
      </c>
      <c r="I13" s="14">
        <v>2</v>
      </c>
      <c r="J13" s="77" t="s">
        <v>6</v>
      </c>
      <c r="K13" s="201">
        <f t="shared" si="0"/>
        <v>2</v>
      </c>
      <c r="L13" s="274">
        <v>14444</v>
      </c>
      <c r="M13" s="45"/>
      <c r="R13" s="48"/>
      <c r="S13" s="26"/>
      <c r="T13" s="26"/>
      <c r="U13" s="26"/>
      <c r="V13" s="26"/>
    </row>
    <row r="14" spans="5:30" ht="14.25" thickTop="1" x14ac:dyDescent="0.15">
      <c r="E14" s="17"/>
      <c r="H14" s="376">
        <v>6695</v>
      </c>
      <c r="I14" s="220">
        <v>21</v>
      </c>
      <c r="J14" s="220" t="s">
        <v>160</v>
      </c>
      <c r="K14" s="107" t="s">
        <v>8</v>
      </c>
      <c r="L14" s="275">
        <v>181110</v>
      </c>
      <c r="N14" s="32"/>
      <c r="R14" s="48"/>
      <c r="S14" s="26"/>
      <c r="T14" s="26"/>
      <c r="U14" s="26"/>
      <c r="V14" s="26"/>
    </row>
    <row r="15" spans="5:30" x14ac:dyDescent="0.15">
      <c r="H15" s="88">
        <v>5002</v>
      </c>
      <c r="I15" s="3">
        <v>26</v>
      </c>
      <c r="J15" s="33" t="s">
        <v>30</v>
      </c>
      <c r="K15" s="50"/>
      <c r="L15" s="27"/>
      <c r="N15" s="32"/>
      <c r="R15" s="48"/>
      <c r="S15" s="26"/>
      <c r="T15" s="26"/>
      <c r="U15" s="26"/>
      <c r="V15" s="26"/>
    </row>
    <row r="16" spans="5:30" x14ac:dyDescent="0.15">
      <c r="H16" s="88">
        <v>3440</v>
      </c>
      <c r="I16" s="3">
        <v>38</v>
      </c>
      <c r="J16" s="33" t="s">
        <v>38</v>
      </c>
      <c r="K16" s="50"/>
      <c r="L16" s="32"/>
      <c r="R16" s="48"/>
      <c r="S16" s="26"/>
      <c r="T16" s="26"/>
      <c r="U16" s="26"/>
      <c r="V16" s="26"/>
    </row>
    <row r="17" spans="1:22" x14ac:dyDescent="0.15">
      <c r="H17" s="88">
        <v>3301</v>
      </c>
      <c r="I17" s="3">
        <v>11</v>
      </c>
      <c r="J17" s="33" t="s">
        <v>17</v>
      </c>
      <c r="L17" s="32"/>
      <c r="R17" s="48"/>
      <c r="S17" s="26"/>
      <c r="T17" s="26"/>
      <c r="U17" s="26"/>
      <c r="V17" s="26"/>
    </row>
    <row r="18" spans="1:22" x14ac:dyDescent="0.15">
      <c r="H18" s="348">
        <v>2288</v>
      </c>
      <c r="I18" s="3">
        <v>14</v>
      </c>
      <c r="J18" s="33" t="s">
        <v>19</v>
      </c>
      <c r="L18" s="186" t="s">
        <v>103</v>
      </c>
      <c r="M18" s="42" t="s">
        <v>63</v>
      </c>
      <c r="N18" s="42" t="s">
        <v>75</v>
      </c>
      <c r="R18" s="48"/>
      <c r="S18" s="26"/>
      <c r="T18" s="26"/>
      <c r="U18" s="26"/>
      <c r="V18" s="26"/>
    </row>
    <row r="19" spans="1:22" ht="14.25" thickBot="1" x14ac:dyDescent="0.2">
      <c r="H19" s="43">
        <v>2116</v>
      </c>
      <c r="I19" s="3">
        <v>36</v>
      </c>
      <c r="J19" s="33" t="s">
        <v>5</v>
      </c>
      <c r="K19" s="116">
        <f>SUM(I4)</f>
        <v>17</v>
      </c>
      <c r="L19" s="33" t="s">
        <v>21</v>
      </c>
      <c r="M19" s="368">
        <v>25562</v>
      </c>
      <c r="N19" s="89">
        <f>SUM(H4)</f>
        <v>32926</v>
      </c>
      <c r="R19" s="48"/>
      <c r="S19" s="26"/>
      <c r="T19" s="26"/>
      <c r="U19" s="26"/>
      <c r="V19" s="26"/>
    </row>
    <row r="20" spans="1:22" x14ac:dyDescent="0.15">
      <c r="A20" s="58" t="s">
        <v>46</v>
      </c>
      <c r="B20" s="59" t="s">
        <v>53</v>
      </c>
      <c r="C20" s="59" t="s">
        <v>198</v>
      </c>
      <c r="D20" s="59" t="s">
        <v>199</v>
      </c>
      <c r="E20" s="59" t="s">
        <v>51</v>
      </c>
      <c r="F20" s="59" t="s">
        <v>50</v>
      </c>
      <c r="G20" s="60" t="s">
        <v>52</v>
      </c>
      <c r="H20" s="88">
        <v>1969</v>
      </c>
      <c r="I20" s="3">
        <v>24</v>
      </c>
      <c r="J20" s="33" t="s">
        <v>28</v>
      </c>
      <c r="K20" s="116">
        <f t="shared" ref="K20:K28" si="1">SUM(I5)</f>
        <v>33</v>
      </c>
      <c r="L20" s="33" t="s">
        <v>0</v>
      </c>
      <c r="M20" s="369">
        <v>24073</v>
      </c>
      <c r="N20" s="89">
        <f t="shared" ref="N20:N28" si="2">SUM(H5)</f>
        <v>25218</v>
      </c>
      <c r="R20" s="48"/>
      <c r="S20" s="26"/>
      <c r="T20" s="26"/>
      <c r="U20" s="26"/>
      <c r="V20" s="26"/>
    </row>
    <row r="21" spans="1:22" x14ac:dyDescent="0.15">
      <c r="A21" s="61">
        <v>1</v>
      </c>
      <c r="B21" s="33" t="s">
        <v>21</v>
      </c>
      <c r="C21" s="200">
        <f>SUM(H4)</f>
        <v>32926</v>
      </c>
      <c r="D21" s="89">
        <f>SUM(L4)</f>
        <v>31867</v>
      </c>
      <c r="E21" s="52">
        <f t="shared" ref="E21:E30" si="3">SUM(N19/M19*100)</f>
        <v>128.80838745012127</v>
      </c>
      <c r="F21" s="52">
        <f t="shared" ref="F21:F31" si="4">SUM(C21/D21*100)</f>
        <v>103.32318699595193</v>
      </c>
      <c r="G21" s="62"/>
      <c r="H21" s="88">
        <v>1726</v>
      </c>
      <c r="I21" s="3">
        <v>1</v>
      </c>
      <c r="J21" s="33" t="s">
        <v>4</v>
      </c>
      <c r="K21" s="116">
        <f t="shared" si="1"/>
        <v>3</v>
      </c>
      <c r="L21" s="33" t="s">
        <v>10</v>
      </c>
      <c r="M21" s="369">
        <v>10290</v>
      </c>
      <c r="N21" s="89">
        <f t="shared" si="2"/>
        <v>22045</v>
      </c>
      <c r="R21" s="48"/>
      <c r="S21" s="26"/>
      <c r="T21" s="26"/>
      <c r="U21" s="26"/>
      <c r="V21" s="26"/>
    </row>
    <row r="22" spans="1:22" x14ac:dyDescent="0.15">
      <c r="A22" s="61">
        <v>2</v>
      </c>
      <c r="B22" s="33" t="s">
        <v>0</v>
      </c>
      <c r="C22" s="200">
        <f t="shared" ref="C22:C30" si="5">SUM(H5)</f>
        <v>25218</v>
      </c>
      <c r="D22" s="89">
        <f t="shared" ref="D22:D29" si="6">SUM(L5)</f>
        <v>19888</v>
      </c>
      <c r="E22" s="52">
        <f t="shared" si="3"/>
        <v>104.75636605325469</v>
      </c>
      <c r="F22" s="52">
        <f t="shared" si="4"/>
        <v>126.80008045052293</v>
      </c>
      <c r="G22" s="62"/>
      <c r="H22" s="88">
        <v>1202</v>
      </c>
      <c r="I22" s="3">
        <v>9</v>
      </c>
      <c r="J22" s="3" t="s">
        <v>165</v>
      </c>
      <c r="K22" s="116">
        <f t="shared" si="1"/>
        <v>34</v>
      </c>
      <c r="L22" s="33" t="s">
        <v>1</v>
      </c>
      <c r="M22" s="369">
        <v>15177</v>
      </c>
      <c r="N22" s="89">
        <f t="shared" si="2"/>
        <v>14161</v>
      </c>
      <c r="R22" s="48"/>
      <c r="S22" s="26"/>
      <c r="T22" s="26"/>
      <c r="U22" s="26"/>
      <c r="V22" s="26"/>
    </row>
    <row r="23" spans="1:22" x14ac:dyDescent="0.15">
      <c r="A23" s="61">
        <v>3</v>
      </c>
      <c r="B23" s="33" t="s">
        <v>10</v>
      </c>
      <c r="C23" s="200">
        <f t="shared" si="5"/>
        <v>22045</v>
      </c>
      <c r="D23" s="89">
        <f t="shared" si="6"/>
        <v>15333</v>
      </c>
      <c r="E23" s="52">
        <f t="shared" si="3"/>
        <v>214.23712342079688</v>
      </c>
      <c r="F23" s="52">
        <f t="shared" si="4"/>
        <v>143.77486467097111</v>
      </c>
      <c r="G23" s="62"/>
      <c r="H23" s="88">
        <v>761</v>
      </c>
      <c r="I23" s="3">
        <v>37</v>
      </c>
      <c r="J23" s="33" t="s">
        <v>37</v>
      </c>
      <c r="K23" s="116">
        <f t="shared" si="1"/>
        <v>31</v>
      </c>
      <c r="L23" s="33" t="s">
        <v>64</v>
      </c>
      <c r="M23" s="369">
        <v>42183</v>
      </c>
      <c r="N23" s="89">
        <f t="shared" si="2"/>
        <v>12566</v>
      </c>
      <c r="R23" s="48"/>
      <c r="S23" s="26"/>
      <c r="T23" s="26"/>
      <c r="U23" s="26"/>
      <c r="V23" s="26"/>
    </row>
    <row r="24" spans="1:22" x14ac:dyDescent="0.15">
      <c r="A24" s="61">
        <v>4</v>
      </c>
      <c r="B24" s="33" t="s">
        <v>1</v>
      </c>
      <c r="C24" s="200">
        <f t="shared" si="5"/>
        <v>14161</v>
      </c>
      <c r="D24" s="89">
        <f t="shared" si="6"/>
        <v>14442</v>
      </c>
      <c r="E24" s="52">
        <f t="shared" si="3"/>
        <v>93.305659880081706</v>
      </c>
      <c r="F24" s="52">
        <f t="shared" si="4"/>
        <v>98.054286109957062</v>
      </c>
      <c r="G24" s="62"/>
      <c r="H24" s="88">
        <v>692</v>
      </c>
      <c r="I24" s="3">
        <v>12</v>
      </c>
      <c r="J24" s="33" t="s">
        <v>18</v>
      </c>
      <c r="K24" s="116">
        <f t="shared" si="1"/>
        <v>16</v>
      </c>
      <c r="L24" s="33" t="s">
        <v>3</v>
      </c>
      <c r="M24" s="369">
        <v>12041</v>
      </c>
      <c r="N24" s="89">
        <f t="shared" si="2"/>
        <v>12187</v>
      </c>
      <c r="R24" s="48"/>
      <c r="S24" s="26"/>
      <c r="T24" s="26"/>
      <c r="U24" s="26"/>
      <c r="V24" s="26"/>
    </row>
    <row r="25" spans="1:22" x14ac:dyDescent="0.15">
      <c r="A25" s="61">
        <v>5</v>
      </c>
      <c r="B25" s="33" t="s">
        <v>64</v>
      </c>
      <c r="C25" s="200">
        <f t="shared" si="5"/>
        <v>12566</v>
      </c>
      <c r="D25" s="89">
        <f t="shared" si="6"/>
        <v>16506</v>
      </c>
      <c r="E25" s="52">
        <f t="shared" si="3"/>
        <v>29.789251594244128</v>
      </c>
      <c r="F25" s="52">
        <f t="shared" si="4"/>
        <v>76.129892160426522</v>
      </c>
      <c r="G25" s="72"/>
      <c r="H25" s="88">
        <v>395</v>
      </c>
      <c r="I25" s="3">
        <v>27</v>
      </c>
      <c r="J25" s="33" t="s">
        <v>31</v>
      </c>
      <c r="K25" s="116">
        <f t="shared" si="1"/>
        <v>40</v>
      </c>
      <c r="L25" s="33" t="s">
        <v>2</v>
      </c>
      <c r="M25" s="369">
        <v>10259</v>
      </c>
      <c r="N25" s="89">
        <f t="shared" si="2"/>
        <v>11601</v>
      </c>
      <c r="R25" s="48"/>
      <c r="S25" s="26"/>
      <c r="T25" s="26"/>
      <c r="U25" s="26"/>
      <c r="V25" s="26"/>
    </row>
    <row r="26" spans="1:22" x14ac:dyDescent="0.15">
      <c r="A26" s="61">
        <v>6</v>
      </c>
      <c r="B26" s="33" t="s">
        <v>3</v>
      </c>
      <c r="C26" s="200">
        <f t="shared" si="5"/>
        <v>12187</v>
      </c>
      <c r="D26" s="89">
        <f t="shared" si="6"/>
        <v>10494</v>
      </c>
      <c r="E26" s="52">
        <f t="shared" si="3"/>
        <v>101.21252387675442</v>
      </c>
      <c r="F26" s="52">
        <f t="shared" si="4"/>
        <v>116.13302839717934</v>
      </c>
      <c r="G26" s="62"/>
      <c r="H26" s="88">
        <v>240</v>
      </c>
      <c r="I26" s="3">
        <v>4</v>
      </c>
      <c r="J26" s="33" t="s">
        <v>11</v>
      </c>
      <c r="K26" s="116">
        <f t="shared" si="1"/>
        <v>25</v>
      </c>
      <c r="L26" s="33" t="s">
        <v>29</v>
      </c>
      <c r="M26" s="370">
        <v>10672</v>
      </c>
      <c r="N26" s="89">
        <f t="shared" si="2"/>
        <v>10571</v>
      </c>
      <c r="R26" s="48"/>
      <c r="S26" s="26"/>
      <c r="T26" s="26"/>
      <c r="U26" s="26"/>
      <c r="V26" s="26"/>
    </row>
    <row r="27" spans="1:22" x14ac:dyDescent="0.15">
      <c r="A27" s="61">
        <v>7</v>
      </c>
      <c r="B27" s="33" t="s">
        <v>2</v>
      </c>
      <c r="C27" s="200">
        <f t="shared" si="5"/>
        <v>11601</v>
      </c>
      <c r="D27" s="89">
        <f t="shared" si="6"/>
        <v>9151</v>
      </c>
      <c r="E27" s="52">
        <f t="shared" si="3"/>
        <v>113.08119699775807</v>
      </c>
      <c r="F27" s="52">
        <f t="shared" si="4"/>
        <v>126.77303026991586</v>
      </c>
      <c r="G27" s="62"/>
      <c r="H27" s="88">
        <v>222</v>
      </c>
      <c r="I27" s="3">
        <v>7</v>
      </c>
      <c r="J27" s="33" t="s">
        <v>14</v>
      </c>
      <c r="K27" s="116">
        <f t="shared" si="1"/>
        <v>13</v>
      </c>
      <c r="L27" s="33" t="s">
        <v>7</v>
      </c>
      <c r="M27" s="371">
        <v>9349</v>
      </c>
      <c r="N27" s="89">
        <f t="shared" si="2"/>
        <v>9403</v>
      </c>
      <c r="R27" s="48"/>
      <c r="S27" s="26"/>
      <c r="T27" s="26"/>
      <c r="U27" s="26"/>
      <c r="V27" s="26"/>
    </row>
    <row r="28" spans="1:22" ht="14.25" thickBot="1" x14ac:dyDescent="0.2">
      <c r="A28" s="61">
        <v>8</v>
      </c>
      <c r="B28" s="33" t="s">
        <v>29</v>
      </c>
      <c r="C28" s="200">
        <f t="shared" si="5"/>
        <v>10571</v>
      </c>
      <c r="D28" s="89">
        <f t="shared" si="6"/>
        <v>5908</v>
      </c>
      <c r="E28" s="52">
        <f t="shared" si="3"/>
        <v>99.053598200899557</v>
      </c>
      <c r="F28" s="52">
        <f t="shared" si="4"/>
        <v>178.9268788083954</v>
      </c>
      <c r="G28" s="73"/>
      <c r="H28" s="88">
        <v>114</v>
      </c>
      <c r="I28" s="3">
        <v>15</v>
      </c>
      <c r="J28" s="33" t="s">
        <v>20</v>
      </c>
      <c r="K28" s="179">
        <f t="shared" si="1"/>
        <v>2</v>
      </c>
      <c r="L28" s="77" t="s">
        <v>6</v>
      </c>
      <c r="M28" s="371">
        <v>19133</v>
      </c>
      <c r="N28" s="165">
        <f t="shared" si="2"/>
        <v>8520</v>
      </c>
      <c r="R28" s="48"/>
      <c r="S28" s="26"/>
      <c r="T28" s="26"/>
      <c r="U28" s="26"/>
      <c r="V28" s="26"/>
    </row>
    <row r="29" spans="1:22" ht="14.25" thickTop="1" x14ac:dyDescent="0.15">
      <c r="A29" s="61">
        <v>9</v>
      </c>
      <c r="B29" s="33" t="s">
        <v>7</v>
      </c>
      <c r="C29" s="200">
        <f t="shared" si="5"/>
        <v>9403</v>
      </c>
      <c r="D29" s="89">
        <f t="shared" si="6"/>
        <v>11267</v>
      </c>
      <c r="E29" s="52">
        <f t="shared" si="3"/>
        <v>100.57760188255429</v>
      </c>
      <c r="F29" s="52">
        <f t="shared" si="4"/>
        <v>83.456110765953667</v>
      </c>
      <c r="G29" s="72"/>
      <c r="H29" s="88">
        <v>101</v>
      </c>
      <c r="I29" s="3">
        <v>39</v>
      </c>
      <c r="J29" s="33" t="s">
        <v>39</v>
      </c>
      <c r="K29" s="114"/>
      <c r="L29" s="114" t="s">
        <v>169</v>
      </c>
      <c r="M29" s="372">
        <v>214276</v>
      </c>
      <c r="N29" s="170">
        <f>SUM(H44)</f>
        <v>189697</v>
      </c>
      <c r="R29" s="48"/>
      <c r="S29" s="26"/>
      <c r="T29" s="26"/>
      <c r="U29" s="26"/>
      <c r="V29" s="26"/>
    </row>
    <row r="30" spans="1:22" ht="14.25" thickBot="1" x14ac:dyDescent="0.2">
      <c r="A30" s="74">
        <v>10</v>
      </c>
      <c r="B30" s="77" t="s">
        <v>6</v>
      </c>
      <c r="C30" s="200">
        <f t="shared" si="5"/>
        <v>8520</v>
      </c>
      <c r="D30" s="89">
        <f>SUM(L13)</f>
        <v>14444</v>
      </c>
      <c r="E30" s="57">
        <f t="shared" si="3"/>
        <v>44.530392515549053</v>
      </c>
      <c r="F30" s="63">
        <f t="shared" si="4"/>
        <v>58.986430351703135</v>
      </c>
      <c r="G30" s="75"/>
      <c r="H30" s="88">
        <v>68</v>
      </c>
      <c r="I30" s="3">
        <v>10</v>
      </c>
      <c r="J30" s="33" t="s">
        <v>16</v>
      </c>
      <c r="R30" s="48"/>
      <c r="S30" s="26"/>
      <c r="T30" s="26"/>
      <c r="U30" s="26"/>
      <c r="V30" s="26"/>
    </row>
    <row r="31" spans="1:22" ht="14.25" thickBot="1" x14ac:dyDescent="0.2">
      <c r="A31" s="65"/>
      <c r="B31" s="66" t="s">
        <v>57</v>
      </c>
      <c r="C31" s="67">
        <f>SUM(H44)</f>
        <v>189697</v>
      </c>
      <c r="D31" s="67">
        <f>SUM(L14)</f>
        <v>181110</v>
      </c>
      <c r="E31" s="70">
        <f>SUM(N29/M29*100)</f>
        <v>88.529279994026396</v>
      </c>
      <c r="F31" s="63">
        <f t="shared" si="4"/>
        <v>104.74131743139527</v>
      </c>
      <c r="G31" s="71"/>
      <c r="H31" s="88">
        <v>55</v>
      </c>
      <c r="I31" s="3">
        <v>20</v>
      </c>
      <c r="J31" s="33" t="s">
        <v>24</v>
      </c>
      <c r="L31" s="32"/>
      <c r="M31" s="26"/>
      <c r="N31" s="26"/>
      <c r="R31" s="48"/>
      <c r="S31" s="26"/>
      <c r="T31" s="26"/>
      <c r="U31" s="26"/>
      <c r="V31" s="26"/>
    </row>
    <row r="32" spans="1:22" x14ac:dyDescent="0.15">
      <c r="H32" s="89">
        <v>35</v>
      </c>
      <c r="I32" s="3">
        <v>32</v>
      </c>
      <c r="J32" s="33" t="s">
        <v>35</v>
      </c>
      <c r="L32" s="32"/>
      <c r="M32" s="26"/>
      <c r="N32" s="26"/>
      <c r="R32" s="48"/>
      <c r="S32" s="26"/>
      <c r="T32" s="26"/>
      <c r="U32" s="26"/>
      <c r="V32" s="26"/>
    </row>
    <row r="33" spans="3:30" x14ac:dyDescent="0.15">
      <c r="C33" s="26"/>
      <c r="E33" s="17"/>
      <c r="H33" s="290">
        <v>33</v>
      </c>
      <c r="I33" s="3">
        <v>18</v>
      </c>
      <c r="J33" s="33" t="s">
        <v>22</v>
      </c>
      <c r="L33" s="32"/>
      <c r="M33" s="26"/>
      <c r="N33" s="26"/>
      <c r="R33" s="48"/>
      <c r="S33" s="26"/>
      <c r="T33" s="26"/>
      <c r="U33" s="26"/>
      <c r="V33" s="26"/>
    </row>
    <row r="34" spans="3:30" x14ac:dyDescent="0.15">
      <c r="H34" s="44">
        <v>30</v>
      </c>
      <c r="I34" s="3">
        <v>5</v>
      </c>
      <c r="J34" s="33" t="s">
        <v>12</v>
      </c>
      <c r="L34" s="32"/>
      <c r="M34" s="26"/>
      <c r="N34" s="26"/>
      <c r="R34" s="48"/>
      <c r="S34" s="26"/>
      <c r="T34" s="26"/>
      <c r="U34" s="26"/>
      <c r="V34" s="26"/>
    </row>
    <row r="35" spans="3:30" x14ac:dyDescent="0.15">
      <c r="C35" s="26"/>
      <c r="E35" s="17"/>
      <c r="H35" s="122">
        <v>7</v>
      </c>
      <c r="I35" s="3">
        <v>23</v>
      </c>
      <c r="J35" s="33" t="s">
        <v>27</v>
      </c>
      <c r="L35" s="32"/>
      <c r="M35" s="26"/>
      <c r="N35" s="26"/>
      <c r="R35" s="48"/>
      <c r="S35" s="26"/>
      <c r="T35" s="26"/>
      <c r="U35" s="26"/>
      <c r="V35" s="26"/>
    </row>
    <row r="36" spans="3:30" x14ac:dyDescent="0.15">
      <c r="H36" s="89">
        <v>6</v>
      </c>
      <c r="I36" s="3">
        <v>19</v>
      </c>
      <c r="J36" s="33" t="s">
        <v>23</v>
      </c>
      <c r="L36" s="32"/>
      <c r="M36" s="26"/>
      <c r="N36" s="26"/>
      <c r="R36" s="48"/>
      <c r="S36" s="26"/>
      <c r="T36" s="26"/>
      <c r="U36" s="26"/>
      <c r="V36" s="26"/>
    </row>
    <row r="37" spans="3:30" x14ac:dyDescent="0.15">
      <c r="H37" s="88">
        <v>1</v>
      </c>
      <c r="I37" s="3">
        <v>29</v>
      </c>
      <c r="J37" s="33" t="s">
        <v>54</v>
      </c>
      <c r="L37" s="32"/>
      <c r="M37" s="26"/>
      <c r="N37" s="26"/>
      <c r="R37" s="48"/>
      <c r="S37" s="26"/>
      <c r="T37" s="26"/>
      <c r="U37" s="26"/>
      <c r="V37" s="26"/>
    </row>
    <row r="38" spans="3:30" x14ac:dyDescent="0.15">
      <c r="H38" s="88">
        <v>0</v>
      </c>
      <c r="I38" s="3">
        <v>6</v>
      </c>
      <c r="J38" s="33" t="s">
        <v>13</v>
      </c>
      <c r="L38" s="32"/>
      <c r="M38" s="26"/>
      <c r="N38" s="26"/>
      <c r="R38" s="48"/>
      <c r="S38" s="26"/>
      <c r="T38" s="26"/>
      <c r="U38" s="26"/>
      <c r="V38" s="26"/>
    </row>
    <row r="39" spans="3:30" x14ac:dyDescent="0.15">
      <c r="H39" s="290">
        <v>0</v>
      </c>
      <c r="I39" s="3">
        <v>8</v>
      </c>
      <c r="J39" s="33" t="s">
        <v>15</v>
      </c>
      <c r="L39" s="32"/>
      <c r="M39" s="26"/>
      <c r="N39" s="26"/>
      <c r="R39" s="48"/>
      <c r="S39" s="26"/>
      <c r="T39" s="26"/>
      <c r="U39" s="26"/>
      <c r="V39" s="26"/>
    </row>
    <row r="40" spans="3:30" x14ac:dyDescent="0.15">
      <c r="H40" s="88">
        <v>0</v>
      </c>
      <c r="I40" s="3">
        <v>22</v>
      </c>
      <c r="J40" s="33" t="s">
        <v>26</v>
      </c>
      <c r="L40" s="32"/>
      <c r="M40" s="26"/>
      <c r="N40" s="26"/>
      <c r="R40" s="48"/>
      <c r="S40" s="26"/>
      <c r="T40" s="26"/>
      <c r="U40" s="26"/>
      <c r="V40" s="26"/>
    </row>
    <row r="41" spans="3:30" x14ac:dyDescent="0.15">
      <c r="H41" s="88">
        <v>0</v>
      </c>
      <c r="I41" s="3">
        <v>28</v>
      </c>
      <c r="J41" s="33" t="s">
        <v>32</v>
      </c>
      <c r="N41" s="26"/>
      <c r="R41" s="48"/>
      <c r="S41" s="26"/>
      <c r="T41" s="26"/>
      <c r="U41" s="26"/>
      <c r="V41" s="26"/>
    </row>
    <row r="42" spans="3:30" x14ac:dyDescent="0.15">
      <c r="H42" s="88">
        <v>0</v>
      </c>
      <c r="I42" s="3">
        <v>30</v>
      </c>
      <c r="J42" s="33" t="s">
        <v>33</v>
      </c>
      <c r="M42" s="48"/>
      <c r="N42" s="26"/>
      <c r="R42" s="48"/>
      <c r="S42" s="26"/>
      <c r="T42" s="26"/>
      <c r="U42" s="26"/>
      <c r="V42" s="26"/>
    </row>
    <row r="43" spans="3:30" x14ac:dyDescent="0.15">
      <c r="H43" s="88">
        <v>0</v>
      </c>
      <c r="I43" s="3">
        <v>35</v>
      </c>
      <c r="J43" s="33" t="s">
        <v>36</v>
      </c>
      <c r="M43" s="48"/>
      <c r="N43" s="26"/>
      <c r="R43" s="48"/>
      <c r="S43" s="30"/>
      <c r="T43" s="30"/>
      <c r="U43" s="30"/>
    </row>
    <row r="44" spans="3:30" x14ac:dyDescent="0.15">
      <c r="H44" s="119">
        <f>SUM(H4:H43)</f>
        <v>189697</v>
      </c>
      <c r="I44" s="3"/>
      <c r="J44" s="3" t="s">
        <v>48</v>
      </c>
      <c r="M44" s="48"/>
      <c r="N44" s="26"/>
      <c r="R44" s="48"/>
    </row>
    <row r="45" spans="3:30" x14ac:dyDescent="0.15">
      <c r="M45" s="48"/>
      <c r="N45" s="26"/>
    </row>
    <row r="46" spans="3:30" x14ac:dyDescent="0.15">
      <c r="M46" s="48"/>
      <c r="N46" s="26"/>
      <c r="R46" s="108"/>
    </row>
    <row r="47" spans="3:30" x14ac:dyDescent="0.15">
      <c r="M47" s="48"/>
      <c r="N47" s="26"/>
      <c r="R47" s="10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</row>
    <row r="48" spans="3:30" x14ac:dyDescent="0.15">
      <c r="H48" s="187" t="s">
        <v>197</v>
      </c>
      <c r="I48" s="3"/>
      <c r="J48" s="188" t="s">
        <v>91</v>
      </c>
      <c r="K48" s="3"/>
      <c r="L48" s="327" t="s">
        <v>196</v>
      </c>
      <c r="M48" s="48"/>
      <c r="N48" s="26"/>
      <c r="R48" s="48"/>
      <c r="S48" s="26"/>
      <c r="T48" s="26"/>
      <c r="U48" s="26"/>
      <c r="V48" s="26"/>
    </row>
    <row r="49" spans="1:22" x14ac:dyDescent="0.15">
      <c r="H49" s="94" t="s">
        <v>99</v>
      </c>
      <c r="I49" s="3"/>
      <c r="J49" s="143" t="s">
        <v>9</v>
      </c>
      <c r="K49" s="3"/>
      <c r="L49" s="327" t="s">
        <v>174</v>
      </c>
      <c r="M49" s="82"/>
      <c r="R49" s="48"/>
      <c r="S49" s="26"/>
      <c r="T49" s="26"/>
      <c r="U49" s="26"/>
      <c r="V49" s="26"/>
    </row>
    <row r="50" spans="1:22" x14ac:dyDescent="0.15">
      <c r="H50" s="89">
        <v>38952</v>
      </c>
      <c r="I50" s="3">
        <v>16</v>
      </c>
      <c r="J50" s="33" t="s">
        <v>3</v>
      </c>
      <c r="K50" s="325">
        <f>SUM(I50)</f>
        <v>16</v>
      </c>
      <c r="L50" s="328">
        <v>19264</v>
      </c>
      <c r="M50" s="45"/>
      <c r="R50" s="48"/>
      <c r="S50" s="26"/>
      <c r="T50" s="26"/>
      <c r="U50" s="26"/>
      <c r="V50" s="26"/>
    </row>
    <row r="51" spans="1:22" x14ac:dyDescent="0.15">
      <c r="H51" s="44">
        <v>10447</v>
      </c>
      <c r="I51" s="3">
        <v>33</v>
      </c>
      <c r="J51" s="33" t="s">
        <v>0</v>
      </c>
      <c r="K51" s="325">
        <f t="shared" ref="K51:K59" si="7">SUM(I51)</f>
        <v>33</v>
      </c>
      <c r="L51" s="329">
        <v>7426</v>
      </c>
      <c r="M51" s="45"/>
      <c r="R51" s="48"/>
      <c r="S51" s="26"/>
      <c r="T51" s="26"/>
      <c r="U51" s="26"/>
      <c r="V51" s="26"/>
    </row>
    <row r="52" spans="1:22" ht="14.25" thickBot="1" x14ac:dyDescent="0.2">
      <c r="H52" s="44">
        <v>9916</v>
      </c>
      <c r="I52" s="3">
        <v>26</v>
      </c>
      <c r="J52" s="33" t="s">
        <v>30</v>
      </c>
      <c r="K52" s="325">
        <f t="shared" si="7"/>
        <v>26</v>
      </c>
      <c r="L52" s="329">
        <v>7945</v>
      </c>
      <c r="M52" s="45"/>
      <c r="R52" s="48"/>
      <c r="S52" s="26"/>
      <c r="T52" s="26"/>
      <c r="U52" s="26"/>
      <c r="V52" s="26"/>
    </row>
    <row r="53" spans="1:22" x14ac:dyDescent="0.15">
      <c r="A53" s="58" t="s">
        <v>46</v>
      </c>
      <c r="B53" s="59" t="s">
        <v>53</v>
      </c>
      <c r="C53" s="59" t="s">
        <v>193</v>
      </c>
      <c r="D53" s="59" t="s">
        <v>185</v>
      </c>
      <c r="E53" s="59" t="s">
        <v>51</v>
      </c>
      <c r="F53" s="59" t="s">
        <v>50</v>
      </c>
      <c r="G53" s="60" t="s">
        <v>52</v>
      </c>
      <c r="H53" s="44">
        <v>6633</v>
      </c>
      <c r="I53" s="3">
        <v>38</v>
      </c>
      <c r="J53" s="33" t="s">
        <v>38</v>
      </c>
      <c r="K53" s="325">
        <f t="shared" si="7"/>
        <v>38</v>
      </c>
      <c r="L53" s="329">
        <v>5568</v>
      </c>
      <c r="M53" s="45"/>
      <c r="R53" s="48"/>
      <c r="S53" s="26"/>
      <c r="T53" s="26"/>
      <c r="U53" s="26"/>
      <c r="V53" s="26"/>
    </row>
    <row r="54" spans="1:22" x14ac:dyDescent="0.15">
      <c r="A54" s="61">
        <v>1</v>
      </c>
      <c r="B54" s="33" t="s">
        <v>3</v>
      </c>
      <c r="C54" s="43">
        <f>SUM(H50)</f>
        <v>38952</v>
      </c>
      <c r="D54" s="97">
        <f>SUM(L50)</f>
        <v>19264</v>
      </c>
      <c r="E54" s="52">
        <f t="shared" ref="E54:E63" si="8">SUM(N67/M67*100)</f>
        <v>91.139240506329116</v>
      </c>
      <c r="F54" s="52">
        <f t="shared" ref="F54:F61" si="9">SUM(C54/D54*100)</f>
        <v>202.20099667774085</v>
      </c>
      <c r="G54" s="62"/>
      <c r="H54" s="44">
        <v>2222</v>
      </c>
      <c r="I54" s="3">
        <v>34</v>
      </c>
      <c r="J54" s="33" t="s">
        <v>1</v>
      </c>
      <c r="K54" s="325">
        <f t="shared" si="7"/>
        <v>34</v>
      </c>
      <c r="L54" s="329">
        <v>2223</v>
      </c>
      <c r="M54" s="45"/>
      <c r="R54" s="48"/>
      <c r="S54" s="26"/>
      <c r="T54" s="26"/>
      <c r="U54" s="26"/>
      <c r="V54" s="26"/>
    </row>
    <row r="55" spans="1:22" x14ac:dyDescent="0.15">
      <c r="A55" s="61">
        <v>2</v>
      </c>
      <c r="B55" s="33" t="s">
        <v>0</v>
      </c>
      <c r="C55" s="43">
        <f t="shared" ref="C55:C63" si="10">SUM(H51)</f>
        <v>10447</v>
      </c>
      <c r="D55" s="97">
        <f t="shared" ref="D55:D63" si="11">SUM(L51)</f>
        <v>7426</v>
      </c>
      <c r="E55" s="52">
        <f t="shared" si="8"/>
        <v>118.045197740113</v>
      </c>
      <c r="F55" s="52">
        <f t="shared" si="9"/>
        <v>140.6813897118233</v>
      </c>
      <c r="G55" s="62"/>
      <c r="H55" s="88">
        <v>1776</v>
      </c>
      <c r="I55" s="3">
        <v>36</v>
      </c>
      <c r="J55" s="33" t="s">
        <v>5</v>
      </c>
      <c r="K55" s="325">
        <f t="shared" si="7"/>
        <v>36</v>
      </c>
      <c r="L55" s="329">
        <v>3062</v>
      </c>
      <c r="M55" s="45"/>
      <c r="R55" s="48"/>
      <c r="S55" s="26"/>
      <c r="T55" s="26"/>
      <c r="U55" s="26"/>
      <c r="V55" s="26"/>
    </row>
    <row r="56" spans="1:22" x14ac:dyDescent="0.15">
      <c r="A56" s="61">
        <v>3</v>
      </c>
      <c r="B56" s="33" t="s">
        <v>30</v>
      </c>
      <c r="C56" s="43">
        <f t="shared" si="10"/>
        <v>9916</v>
      </c>
      <c r="D56" s="97">
        <f t="shared" si="11"/>
        <v>7945</v>
      </c>
      <c r="E56" s="52">
        <f t="shared" si="8"/>
        <v>111.26570915619389</v>
      </c>
      <c r="F56" s="52">
        <f t="shared" si="9"/>
        <v>124.8080553807426</v>
      </c>
      <c r="G56" s="62"/>
      <c r="H56" s="44">
        <v>1737</v>
      </c>
      <c r="I56" s="3">
        <v>40</v>
      </c>
      <c r="J56" s="33" t="s">
        <v>2</v>
      </c>
      <c r="K56" s="325">
        <f t="shared" si="7"/>
        <v>40</v>
      </c>
      <c r="L56" s="329">
        <v>1861</v>
      </c>
      <c r="M56" s="45"/>
      <c r="R56" s="48"/>
      <c r="S56" s="26"/>
      <c r="T56" s="26"/>
      <c r="U56" s="26"/>
      <c r="V56" s="26"/>
    </row>
    <row r="57" spans="1:22" x14ac:dyDescent="0.15">
      <c r="A57" s="61">
        <v>4</v>
      </c>
      <c r="B57" s="33" t="s">
        <v>38</v>
      </c>
      <c r="C57" s="43">
        <f t="shared" si="10"/>
        <v>6633</v>
      </c>
      <c r="D57" s="97">
        <f t="shared" si="11"/>
        <v>5568</v>
      </c>
      <c r="E57" s="52">
        <f t="shared" si="8"/>
        <v>102.15616818111812</v>
      </c>
      <c r="F57" s="52">
        <f t="shared" si="9"/>
        <v>119.12715517241379</v>
      </c>
      <c r="G57" s="62"/>
      <c r="H57" s="44">
        <v>1066</v>
      </c>
      <c r="I57" s="3">
        <v>14</v>
      </c>
      <c r="J57" s="33" t="s">
        <v>19</v>
      </c>
      <c r="K57" s="325">
        <f t="shared" si="7"/>
        <v>14</v>
      </c>
      <c r="L57" s="329">
        <v>679</v>
      </c>
      <c r="M57" s="45"/>
      <c r="R57" s="48"/>
      <c r="S57" s="26"/>
      <c r="T57" s="26"/>
      <c r="U57" s="26"/>
      <c r="V57" s="26"/>
    </row>
    <row r="58" spans="1:22" x14ac:dyDescent="0.15">
      <c r="A58" s="61">
        <v>5</v>
      </c>
      <c r="B58" s="33" t="s">
        <v>1</v>
      </c>
      <c r="C58" s="43">
        <f t="shared" si="10"/>
        <v>2222</v>
      </c>
      <c r="D58" s="97">
        <f t="shared" si="11"/>
        <v>2223</v>
      </c>
      <c r="E58" s="52">
        <f t="shared" si="8"/>
        <v>69.307548346849657</v>
      </c>
      <c r="F58" s="52">
        <f t="shared" si="9"/>
        <v>99.95501574448943</v>
      </c>
      <c r="G58" s="72"/>
      <c r="H58" s="44">
        <v>954</v>
      </c>
      <c r="I58" s="3">
        <v>25</v>
      </c>
      <c r="J58" s="33" t="s">
        <v>29</v>
      </c>
      <c r="K58" s="325">
        <f t="shared" si="7"/>
        <v>25</v>
      </c>
      <c r="L58" s="329">
        <v>866</v>
      </c>
      <c r="M58" s="45"/>
      <c r="R58" s="48"/>
      <c r="S58" s="26"/>
      <c r="T58" s="26"/>
      <c r="U58" s="26"/>
      <c r="V58" s="26"/>
    </row>
    <row r="59" spans="1:22" ht="14.25" thickBot="1" x14ac:dyDescent="0.2">
      <c r="A59" s="61">
        <v>6</v>
      </c>
      <c r="B59" s="33" t="s">
        <v>5</v>
      </c>
      <c r="C59" s="43">
        <f t="shared" si="10"/>
        <v>1776</v>
      </c>
      <c r="D59" s="97">
        <f t="shared" si="11"/>
        <v>3062</v>
      </c>
      <c r="E59" s="52">
        <f t="shared" si="8"/>
        <v>94.871794871794862</v>
      </c>
      <c r="F59" s="52">
        <f t="shared" si="9"/>
        <v>58.001306335728287</v>
      </c>
      <c r="G59" s="62"/>
      <c r="H59" s="428">
        <v>734</v>
      </c>
      <c r="I59" s="14">
        <v>31</v>
      </c>
      <c r="J59" s="77" t="s">
        <v>106</v>
      </c>
      <c r="K59" s="326">
        <f t="shared" si="7"/>
        <v>31</v>
      </c>
      <c r="L59" s="330">
        <v>670</v>
      </c>
      <c r="M59" s="45"/>
      <c r="R59" s="48"/>
      <c r="S59" s="26"/>
      <c r="T59" s="26"/>
      <c r="U59" s="26"/>
      <c r="V59" s="26"/>
    </row>
    <row r="60" spans="1:22" ht="14.25" thickTop="1" x14ac:dyDescent="0.15">
      <c r="A60" s="61">
        <v>7</v>
      </c>
      <c r="B60" s="33" t="s">
        <v>2</v>
      </c>
      <c r="C60" s="89">
        <f t="shared" si="10"/>
        <v>1737</v>
      </c>
      <c r="D60" s="97">
        <f t="shared" si="11"/>
        <v>1861</v>
      </c>
      <c r="E60" s="52">
        <f t="shared" si="8"/>
        <v>101.9964768056371</v>
      </c>
      <c r="F60" s="52">
        <f t="shared" si="9"/>
        <v>93.336915636754441</v>
      </c>
      <c r="G60" s="62"/>
      <c r="H60" s="417">
        <v>383</v>
      </c>
      <c r="I60" s="220">
        <v>24</v>
      </c>
      <c r="J60" s="380" t="s">
        <v>28</v>
      </c>
      <c r="K60" s="365" t="s">
        <v>8</v>
      </c>
      <c r="L60" s="374">
        <v>50533</v>
      </c>
      <c r="M60" s="48"/>
      <c r="N60" s="90"/>
      <c r="R60" s="48"/>
      <c r="S60" s="90"/>
      <c r="T60" s="90"/>
      <c r="U60" s="90"/>
      <c r="V60" s="90"/>
    </row>
    <row r="61" spans="1:22" x14ac:dyDescent="0.15">
      <c r="A61" s="61">
        <v>8</v>
      </c>
      <c r="B61" s="33" t="s">
        <v>19</v>
      </c>
      <c r="C61" s="43">
        <f t="shared" si="10"/>
        <v>1066</v>
      </c>
      <c r="D61" s="97">
        <f t="shared" si="11"/>
        <v>679</v>
      </c>
      <c r="E61" s="52">
        <f t="shared" si="8"/>
        <v>110.46632124352331</v>
      </c>
      <c r="F61" s="52">
        <f t="shared" si="9"/>
        <v>156.99558173784979</v>
      </c>
      <c r="G61" s="73"/>
      <c r="H61" s="88">
        <v>220</v>
      </c>
      <c r="I61" s="3">
        <v>11</v>
      </c>
      <c r="J61" s="33" t="s">
        <v>17</v>
      </c>
      <c r="K61" s="50"/>
      <c r="M61" s="48"/>
      <c r="N61" s="26"/>
      <c r="R61" s="48"/>
      <c r="S61" s="26"/>
      <c r="T61" s="26"/>
      <c r="U61" s="26"/>
      <c r="V61" s="26"/>
    </row>
    <row r="62" spans="1:22" x14ac:dyDescent="0.15">
      <c r="A62" s="61">
        <v>9</v>
      </c>
      <c r="B62" s="33" t="s">
        <v>29</v>
      </c>
      <c r="C62" s="43">
        <f t="shared" si="10"/>
        <v>954</v>
      </c>
      <c r="D62" s="97">
        <f t="shared" si="11"/>
        <v>866</v>
      </c>
      <c r="E62" s="52">
        <f t="shared" si="8"/>
        <v>69.941348973607049</v>
      </c>
      <c r="F62" s="52">
        <f>SUM(C62/D62*100)</f>
        <v>110.16166281755196</v>
      </c>
      <c r="G62" s="72"/>
      <c r="H62" s="44">
        <v>128</v>
      </c>
      <c r="I62" s="3">
        <v>37</v>
      </c>
      <c r="J62" s="33" t="s">
        <v>37</v>
      </c>
      <c r="K62" s="50"/>
      <c r="M62" s="48"/>
      <c r="N62" s="26"/>
      <c r="R62" s="48"/>
      <c r="S62" s="26"/>
      <c r="T62" s="26"/>
      <c r="U62" s="26"/>
      <c r="V62" s="26"/>
    </row>
    <row r="63" spans="1:22" ht="14.25" thickBot="1" x14ac:dyDescent="0.2">
      <c r="A63" s="74">
        <v>10</v>
      </c>
      <c r="B63" s="77" t="s">
        <v>64</v>
      </c>
      <c r="C63" s="43">
        <f t="shared" si="10"/>
        <v>734</v>
      </c>
      <c r="D63" s="97">
        <f t="shared" si="11"/>
        <v>670</v>
      </c>
      <c r="E63" s="57">
        <f t="shared" si="8"/>
        <v>115.95576619273302</v>
      </c>
      <c r="F63" s="52">
        <f>SUM(C63/D63*100)</f>
        <v>109.55223880597016</v>
      </c>
      <c r="G63" s="75"/>
      <c r="H63" s="44">
        <v>110</v>
      </c>
      <c r="I63" s="3">
        <v>15</v>
      </c>
      <c r="J63" s="33" t="s">
        <v>20</v>
      </c>
      <c r="K63" s="50"/>
      <c r="M63" s="48"/>
      <c r="N63" s="26"/>
      <c r="R63" s="48"/>
      <c r="S63" s="26"/>
      <c r="T63" s="26"/>
      <c r="U63" s="26"/>
      <c r="V63" s="26"/>
    </row>
    <row r="64" spans="1:22" ht="14.25" thickBot="1" x14ac:dyDescent="0.2">
      <c r="A64" s="65"/>
      <c r="B64" s="66" t="s">
        <v>58</v>
      </c>
      <c r="C64" s="67">
        <f>SUM(H90)</f>
        <v>75540</v>
      </c>
      <c r="D64" s="67">
        <f>SUM(L60)</f>
        <v>50533</v>
      </c>
      <c r="E64" s="70">
        <f>SUM(N77/M77*100)</f>
        <v>96.374167538465457</v>
      </c>
      <c r="F64" s="70">
        <f>SUM(C64/D64*100)</f>
        <v>149.48647418518593</v>
      </c>
      <c r="G64" s="71"/>
      <c r="H64" s="348">
        <v>100</v>
      </c>
      <c r="I64" s="3">
        <v>9</v>
      </c>
      <c r="J64" s="3" t="s">
        <v>165</v>
      </c>
      <c r="K64" s="50"/>
      <c r="M64" s="48"/>
      <c r="N64" s="26"/>
      <c r="R64" s="48"/>
      <c r="S64" s="26"/>
      <c r="T64" s="26"/>
      <c r="U64" s="26"/>
      <c r="V64" s="26"/>
    </row>
    <row r="65" spans="3:22" x14ac:dyDescent="0.15">
      <c r="H65" s="43">
        <v>98</v>
      </c>
      <c r="I65" s="3">
        <v>1</v>
      </c>
      <c r="J65" s="33" t="s">
        <v>4</v>
      </c>
      <c r="M65" s="48"/>
      <c r="N65" s="26"/>
      <c r="R65" s="48"/>
      <c r="S65" s="26"/>
      <c r="T65" s="26"/>
      <c r="U65" s="26"/>
      <c r="V65" s="26"/>
    </row>
    <row r="66" spans="3:22" x14ac:dyDescent="0.15">
      <c r="H66" s="290">
        <v>47</v>
      </c>
      <c r="I66" s="3">
        <v>13</v>
      </c>
      <c r="J66" s="33" t="s">
        <v>7</v>
      </c>
      <c r="L66" s="189" t="s">
        <v>91</v>
      </c>
      <c r="M66" s="341" t="s">
        <v>69</v>
      </c>
      <c r="N66" s="42" t="s">
        <v>75</v>
      </c>
      <c r="R66" s="48"/>
      <c r="S66" s="26"/>
      <c r="T66" s="26"/>
      <c r="U66" s="26"/>
      <c r="V66" s="26"/>
    </row>
    <row r="67" spans="3:22" x14ac:dyDescent="0.15">
      <c r="C67" s="26"/>
      <c r="H67" s="44">
        <v>12</v>
      </c>
      <c r="I67" s="3">
        <v>17</v>
      </c>
      <c r="J67" s="33" t="s">
        <v>21</v>
      </c>
      <c r="K67" s="3">
        <f>SUM(I50)</f>
        <v>16</v>
      </c>
      <c r="L67" s="33" t="s">
        <v>3</v>
      </c>
      <c r="M67" s="392">
        <v>42739</v>
      </c>
      <c r="N67" s="89">
        <f>SUM(H50)</f>
        <v>38952</v>
      </c>
      <c r="R67" s="48"/>
      <c r="S67" s="26"/>
      <c r="T67" s="26"/>
      <c r="U67" s="26"/>
      <c r="V67" s="26"/>
    </row>
    <row r="68" spans="3:22" x14ac:dyDescent="0.15">
      <c r="C68" s="26"/>
      <c r="H68" s="44">
        <v>4</v>
      </c>
      <c r="I68" s="3">
        <v>23</v>
      </c>
      <c r="J68" s="33" t="s">
        <v>27</v>
      </c>
      <c r="K68" s="3">
        <f t="shared" ref="K68:K76" si="12">SUM(I51)</f>
        <v>33</v>
      </c>
      <c r="L68" s="33" t="s">
        <v>0</v>
      </c>
      <c r="M68" s="393">
        <v>8850</v>
      </c>
      <c r="N68" s="89">
        <f t="shared" ref="N68:N76" si="13">SUM(H51)</f>
        <v>10447</v>
      </c>
      <c r="R68" s="48"/>
      <c r="S68" s="26"/>
      <c r="T68" s="26"/>
      <c r="U68" s="26"/>
      <c r="V68" s="26"/>
    </row>
    <row r="69" spans="3:22" x14ac:dyDescent="0.15">
      <c r="H69" s="290">
        <v>1</v>
      </c>
      <c r="I69" s="3">
        <v>28</v>
      </c>
      <c r="J69" s="33" t="s">
        <v>32</v>
      </c>
      <c r="K69" s="3">
        <f t="shared" si="12"/>
        <v>26</v>
      </c>
      <c r="L69" s="33" t="s">
        <v>30</v>
      </c>
      <c r="M69" s="393">
        <v>8912</v>
      </c>
      <c r="N69" s="89">
        <f t="shared" si="13"/>
        <v>9916</v>
      </c>
      <c r="R69" s="48"/>
      <c r="S69" s="26"/>
      <c r="T69" s="26"/>
      <c r="U69" s="26"/>
      <c r="V69" s="26"/>
    </row>
    <row r="70" spans="3:22" x14ac:dyDescent="0.15">
      <c r="H70" s="88">
        <v>0</v>
      </c>
      <c r="I70" s="3">
        <v>2</v>
      </c>
      <c r="J70" s="33" t="s">
        <v>6</v>
      </c>
      <c r="K70" s="3">
        <f t="shared" si="12"/>
        <v>38</v>
      </c>
      <c r="L70" s="33" t="s">
        <v>38</v>
      </c>
      <c r="M70" s="393">
        <v>6493</v>
      </c>
      <c r="N70" s="89">
        <f t="shared" si="13"/>
        <v>6633</v>
      </c>
      <c r="R70" s="48"/>
      <c r="S70" s="26"/>
      <c r="T70" s="26"/>
      <c r="U70" s="26"/>
      <c r="V70" s="26"/>
    </row>
    <row r="71" spans="3:22" x14ac:dyDescent="0.15">
      <c r="H71" s="88">
        <v>0</v>
      </c>
      <c r="I71" s="3">
        <v>3</v>
      </c>
      <c r="J71" s="33" t="s">
        <v>10</v>
      </c>
      <c r="K71" s="3">
        <f t="shared" si="12"/>
        <v>34</v>
      </c>
      <c r="L71" s="33" t="s">
        <v>1</v>
      </c>
      <c r="M71" s="393">
        <v>3206</v>
      </c>
      <c r="N71" s="89">
        <f t="shared" si="13"/>
        <v>2222</v>
      </c>
      <c r="R71" s="48"/>
      <c r="S71" s="26"/>
      <c r="T71" s="26"/>
      <c r="U71" s="26"/>
      <c r="V71" s="26"/>
    </row>
    <row r="72" spans="3:22" x14ac:dyDescent="0.15">
      <c r="H72" s="44">
        <v>0</v>
      </c>
      <c r="I72" s="3">
        <v>4</v>
      </c>
      <c r="J72" s="33" t="s">
        <v>11</v>
      </c>
      <c r="K72" s="3">
        <f t="shared" si="12"/>
        <v>36</v>
      </c>
      <c r="L72" s="33" t="s">
        <v>5</v>
      </c>
      <c r="M72" s="393">
        <v>1872</v>
      </c>
      <c r="N72" s="89">
        <f t="shared" si="13"/>
        <v>1776</v>
      </c>
      <c r="R72" s="48"/>
      <c r="S72" s="26"/>
      <c r="T72" s="26"/>
      <c r="U72" s="26"/>
      <c r="V72" s="26"/>
    </row>
    <row r="73" spans="3:22" x14ac:dyDescent="0.15">
      <c r="H73" s="88">
        <v>0</v>
      </c>
      <c r="I73" s="3">
        <v>5</v>
      </c>
      <c r="J73" s="33" t="s">
        <v>12</v>
      </c>
      <c r="K73" s="3">
        <f t="shared" si="12"/>
        <v>40</v>
      </c>
      <c r="L73" s="33" t="s">
        <v>2</v>
      </c>
      <c r="M73" s="393">
        <v>1703</v>
      </c>
      <c r="N73" s="89">
        <f t="shared" si="13"/>
        <v>1737</v>
      </c>
      <c r="R73" s="48"/>
      <c r="S73" s="26"/>
      <c r="T73" s="26"/>
      <c r="U73" s="26"/>
      <c r="V73" s="26"/>
    </row>
    <row r="74" spans="3:22" x14ac:dyDescent="0.15">
      <c r="H74" s="44">
        <v>0</v>
      </c>
      <c r="I74" s="3">
        <v>6</v>
      </c>
      <c r="J74" s="33" t="s">
        <v>13</v>
      </c>
      <c r="K74" s="3">
        <f t="shared" si="12"/>
        <v>14</v>
      </c>
      <c r="L74" s="33" t="s">
        <v>19</v>
      </c>
      <c r="M74" s="393">
        <v>965</v>
      </c>
      <c r="N74" s="89">
        <f t="shared" si="13"/>
        <v>1066</v>
      </c>
      <c r="R74" s="48"/>
      <c r="S74" s="26"/>
      <c r="T74" s="26"/>
      <c r="U74" s="26"/>
      <c r="V74" s="26"/>
    </row>
    <row r="75" spans="3:22" x14ac:dyDescent="0.15">
      <c r="H75" s="44">
        <v>0</v>
      </c>
      <c r="I75" s="3">
        <v>7</v>
      </c>
      <c r="J75" s="33" t="s">
        <v>14</v>
      </c>
      <c r="K75" s="3">
        <f t="shared" si="12"/>
        <v>25</v>
      </c>
      <c r="L75" s="33" t="s">
        <v>29</v>
      </c>
      <c r="M75" s="393">
        <v>1364</v>
      </c>
      <c r="N75" s="89">
        <f t="shared" si="13"/>
        <v>954</v>
      </c>
      <c r="R75" s="48"/>
      <c r="S75" s="26"/>
      <c r="T75" s="26"/>
      <c r="U75" s="26"/>
      <c r="V75" s="26"/>
    </row>
    <row r="76" spans="3:22" ht="14.25" thickBot="1" x14ac:dyDescent="0.2">
      <c r="H76" s="44">
        <v>0</v>
      </c>
      <c r="I76" s="3">
        <v>8</v>
      </c>
      <c r="J76" s="33" t="s">
        <v>15</v>
      </c>
      <c r="K76" s="14">
        <f t="shared" si="12"/>
        <v>31</v>
      </c>
      <c r="L76" s="77" t="s">
        <v>64</v>
      </c>
      <c r="M76" s="394">
        <v>633</v>
      </c>
      <c r="N76" s="165">
        <f t="shared" si="13"/>
        <v>734</v>
      </c>
      <c r="R76" s="48"/>
      <c r="S76" s="26"/>
      <c r="T76" s="26"/>
      <c r="U76" s="26"/>
      <c r="V76" s="26"/>
    </row>
    <row r="77" spans="3:22" ht="14.25" thickTop="1" x14ac:dyDescent="0.15">
      <c r="H77" s="44">
        <v>0</v>
      </c>
      <c r="I77" s="3">
        <v>10</v>
      </c>
      <c r="J77" s="33" t="s">
        <v>16</v>
      </c>
      <c r="K77" s="3"/>
      <c r="L77" s="114" t="s">
        <v>62</v>
      </c>
      <c r="M77" s="295">
        <v>78382</v>
      </c>
      <c r="N77" s="170">
        <f>SUM(H90)</f>
        <v>75540</v>
      </c>
      <c r="R77" s="48"/>
      <c r="S77" s="26"/>
      <c r="T77" s="26"/>
      <c r="U77" s="26"/>
      <c r="V77" s="26"/>
    </row>
    <row r="78" spans="3:22" x14ac:dyDescent="0.15">
      <c r="H78" s="89">
        <v>0</v>
      </c>
      <c r="I78" s="3">
        <v>12</v>
      </c>
      <c r="J78" s="33" t="s">
        <v>18</v>
      </c>
      <c r="R78" s="48"/>
      <c r="S78" s="26"/>
      <c r="T78" s="26"/>
      <c r="U78" s="26"/>
      <c r="V78" s="26"/>
    </row>
    <row r="79" spans="3:22" x14ac:dyDescent="0.15">
      <c r="H79" s="44">
        <v>0</v>
      </c>
      <c r="I79" s="3">
        <v>18</v>
      </c>
      <c r="J79" s="33" t="s">
        <v>22</v>
      </c>
      <c r="R79" s="48"/>
      <c r="S79" s="26"/>
      <c r="T79" s="26"/>
      <c r="U79" s="26"/>
      <c r="V79" s="26"/>
    </row>
    <row r="80" spans="3:22" x14ac:dyDescent="0.15">
      <c r="H80" s="122">
        <v>0</v>
      </c>
      <c r="I80" s="3">
        <v>19</v>
      </c>
      <c r="J80" s="33" t="s">
        <v>23</v>
      </c>
      <c r="R80" s="48"/>
      <c r="S80" s="26"/>
      <c r="T80" s="26"/>
      <c r="U80" s="26"/>
      <c r="V80" s="26"/>
    </row>
    <row r="81" spans="8:22" x14ac:dyDescent="0.15">
      <c r="H81" s="43">
        <v>0</v>
      </c>
      <c r="I81" s="3">
        <v>20</v>
      </c>
      <c r="J81" s="33" t="s">
        <v>24</v>
      </c>
      <c r="R81" s="48"/>
      <c r="S81" s="26"/>
      <c r="T81" s="26"/>
      <c r="U81" s="26"/>
      <c r="V81" s="26"/>
    </row>
    <row r="82" spans="8:22" x14ac:dyDescent="0.15">
      <c r="H82" s="88">
        <v>0</v>
      </c>
      <c r="I82" s="3">
        <v>21</v>
      </c>
      <c r="J82" s="33" t="s">
        <v>72</v>
      </c>
      <c r="R82" s="48"/>
      <c r="S82" s="26"/>
      <c r="T82" s="26"/>
      <c r="U82" s="26"/>
      <c r="V82" s="26"/>
    </row>
    <row r="83" spans="8:22" x14ac:dyDescent="0.15">
      <c r="H83" s="88">
        <v>0</v>
      </c>
      <c r="I83" s="3">
        <v>22</v>
      </c>
      <c r="J83" s="33" t="s">
        <v>26</v>
      </c>
      <c r="R83" s="48"/>
      <c r="S83" s="26"/>
      <c r="T83" s="26"/>
      <c r="U83" s="26"/>
      <c r="V83" s="26"/>
    </row>
    <row r="84" spans="8:22" x14ac:dyDescent="0.15">
      <c r="H84" s="44">
        <v>0</v>
      </c>
      <c r="I84" s="3">
        <v>27</v>
      </c>
      <c r="J84" s="33" t="s">
        <v>31</v>
      </c>
      <c r="R84" s="48"/>
      <c r="S84" s="26"/>
      <c r="T84" s="26"/>
      <c r="U84" s="26"/>
      <c r="V84" s="26"/>
    </row>
    <row r="85" spans="8:22" x14ac:dyDescent="0.15">
      <c r="H85" s="44">
        <v>0</v>
      </c>
      <c r="I85" s="3">
        <v>29</v>
      </c>
      <c r="J85" s="33" t="s">
        <v>54</v>
      </c>
      <c r="R85" s="48"/>
      <c r="S85" s="26"/>
      <c r="T85" s="26"/>
      <c r="U85" s="26"/>
      <c r="V85" s="26"/>
    </row>
    <row r="86" spans="8:22" x14ac:dyDescent="0.15">
      <c r="H86" s="44">
        <v>0</v>
      </c>
      <c r="I86" s="3">
        <v>30</v>
      </c>
      <c r="J86" s="33" t="s">
        <v>33</v>
      </c>
      <c r="R86" s="48"/>
      <c r="S86" s="26"/>
      <c r="T86" s="26"/>
      <c r="U86" s="26"/>
      <c r="V86" s="26"/>
    </row>
    <row r="87" spans="8:22" x14ac:dyDescent="0.15">
      <c r="H87" s="44">
        <v>0</v>
      </c>
      <c r="I87" s="3">
        <v>32</v>
      </c>
      <c r="J87" s="33" t="s">
        <v>35</v>
      </c>
      <c r="R87" s="48"/>
      <c r="S87" s="26"/>
      <c r="T87" s="26"/>
      <c r="U87" s="26"/>
      <c r="V87" s="26"/>
    </row>
    <row r="88" spans="8:22" x14ac:dyDescent="0.15">
      <c r="H88" s="44">
        <v>0</v>
      </c>
      <c r="I88" s="3">
        <v>35</v>
      </c>
      <c r="J88" s="33" t="s">
        <v>36</v>
      </c>
      <c r="R88" s="48"/>
      <c r="S88" s="30"/>
      <c r="T88" s="30"/>
    </row>
    <row r="89" spans="8:22" x14ac:dyDescent="0.15">
      <c r="H89" s="44">
        <v>0</v>
      </c>
      <c r="I89" s="3">
        <v>39</v>
      </c>
      <c r="J89" s="33" t="s">
        <v>39</v>
      </c>
      <c r="R89" s="48"/>
    </row>
    <row r="90" spans="8:22" x14ac:dyDescent="0.15">
      <c r="H90" s="117">
        <f>SUM(H50:H89)</f>
        <v>75540</v>
      </c>
      <c r="I90" s="3"/>
      <c r="J90" s="3" t="s">
        <v>48</v>
      </c>
    </row>
  </sheetData>
  <sortState ref="H49:J89">
    <sortCondition descending="1" ref="H49:H8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14340-8B1B-4A3D-936D-A321353451DD}">
  <sheetPr>
    <tabColor indexed="53"/>
  </sheetPr>
  <dimension ref="A1:AD90"/>
  <sheetViews>
    <sheetView zoomScaleNormal="100" workbookViewId="0">
      <selection activeCell="N65" sqref="N65"/>
    </sheetView>
  </sheetViews>
  <sheetFormatPr defaultRowHeight="13.5" customHeight="1" x14ac:dyDescent="0.15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customWidth="1"/>
    <col min="14" max="14" width="14.25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 x14ac:dyDescent="0.2">
      <c r="H1" s="159" t="s">
        <v>70</v>
      </c>
      <c r="I1" t="s">
        <v>49</v>
      </c>
      <c r="J1" s="46"/>
      <c r="L1" s="47"/>
      <c r="N1" s="47"/>
      <c r="O1" s="48"/>
      <c r="R1" s="108"/>
    </row>
    <row r="2" spans="8:30" ht="13.5" customHeight="1" x14ac:dyDescent="0.15">
      <c r="H2" s="291" t="s">
        <v>202</v>
      </c>
      <c r="I2" s="3"/>
      <c r="J2" s="181" t="s">
        <v>70</v>
      </c>
      <c r="K2" s="81"/>
      <c r="L2" s="317" t="s">
        <v>201</v>
      </c>
      <c r="N2" s="48"/>
      <c r="O2" s="1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ht="13.5" customHeight="1" x14ac:dyDescent="0.15">
      <c r="H3" s="23" t="s">
        <v>99</v>
      </c>
      <c r="I3" s="3"/>
      <c r="J3" s="143" t="s">
        <v>9</v>
      </c>
      <c r="K3" s="81"/>
      <c r="L3" s="318" t="s">
        <v>99</v>
      </c>
      <c r="N3" s="48"/>
      <c r="O3" s="1"/>
      <c r="R3" s="48"/>
      <c r="S3" s="26"/>
      <c r="T3" s="26"/>
      <c r="U3" s="26"/>
      <c r="V3" s="26"/>
    </row>
    <row r="4" spans="8:30" ht="13.5" customHeight="1" x14ac:dyDescent="0.15">
      <c r="H4" s="89">
        <v>43751</v>
      </c>
      <c r="I4" s="3">
        <v>33</v>
      </c>
      <c r="J4" s="159" t="s">
        <v>0</v>
      </c>
      <c r="K4" s="120">
        <f>SUM(I4)</f>
        <v>33</v>
      </c>
      <c r="L4" s="310">
        <v>36388</v>
      </c>
      <c r="M4" s="95"/>
      <c r="N4" s="93"/>
      <c r="O4" s="1"/>
      <c r="R4" s="48"/>
      <c r="S4" s="26"/>
      <c r="T4" s="26"/>
      <c r="U4" s="26"/>
      <c r="V4" s="26"/>
    </row>
    <row r="5" spans="8:30" ht="13.5" customHeight="1" x14ac:dyDescent="0.15">
      <c r="H5" s="88">
        <v>10039</v>
      </c>
      <c r="I5" s="3">
        <v>34</v>
      </c>
      <c r="J5" s="159" t="s">
        <v>1</v>
      </c>
      <c r="K5" s="120">
        <f t="shared" ref="K5:K13" si="0">SUM(I5)</f>
        <v>34</v>
      </c>
      <c r="L5" s="311">
        <v>10358</v>
      </c>
      <c r="M5" s="95"/>
      <c r="N5" s="93"/>
      <c r="O5" s="1"/>
      <c r="R5" s="48"/>
      <c r="S5" s="26"/>
      <c r="T5" s="26"/>
      <c r="U5" s="26"/>
      <c r="V5" s="26"/>
    </row>
    <row r="6" spans="8:30" ht="13.5" customHeight="1" x14ac:dyDescent="0.15">
      <c r="H6" s="88">
        <v>9858</v>
      </c>
      <c r="I6" s="3">
        <v>9</v>
      </c>
      <c r="J6" s="3" t="s">
        <v>164</v>
      </c>
      <c r="K6" s="120">
        <f t="shared" si="0"/>
        <v>9</v>
      </c>
      <c r="L6" s="311">
        <v>9443</v>
      </c>
      <c r="M6" s="95"/>
      <c r="O6" s="1"/>
      <c r="R6" s="48"/>
      <c r="S6" s="26"/>
      <c r="T6" s="26"/>
      <c r="U6" s="26"/>
      <c r="V6" s="26"/>
    </row>
    <row r="7" spans="8:30" ht="13.5" customHeight="1" x14ac:dyDescent="0.15">
      <c r="H7" s="88">
        <v>9390</v>
      </c>
      <c r="I7" s="3">
        <v>13</v>
      </c>
      <c r="J7" s="159" t="s">
        <v>7</v>
      </c>
      <c r="K7" s="120">
        <f t="shared" si="0"/>
        <v>13</v>
      </c>
      <c r="L7" s="311">
        <v>8079</v>
      </c>
      <c r="M7" s="95"/>
      <c r="O7" s="1"/>
      <c r="R7" s="48"/>
      <c r="S7" s="26"/>
      <c r="T7" s="26"/>
      <c r="U7" s="26"/>
      <c r="V7" s="26"/>
    </row>
    <row r="8" spans="8:30" ht="13.5" customHeight="1" x14ac:dyDescent="0.15">
      <c r="H8" s="290">
        <v>5333</v>
      </c>
      <c r="I8" s="3">
        <v>24</v>
      </c>
      <c r="J8" s="159" t="s">
        <v>28</v>
      </c>
      <c r="K8" s="120">
        <f t="shared" si="0"/>
        <v>24</v>
      </c>
      <c r="L8" s="311">
        <v>4845</v>
      </c>
      <c r="M8" s="95"/>
      <c r="N8" s="93"/>
      <c r="O8" s="1"/>
      <c r="R8" s="48"/>
      <c r="S8" s="26"/>
      <c r="T8" s="26"/>
      <c r="U8" s="26"/>
      <c r="V8" s="26"/>
    </row>
    <row r="9" spans="8:30" ht="13.5" customHeight="1" x14ac:dyDescent="0.15">
      <c r="H9" s="290">
        <v>3613</v>
      </c>
      <c r="I9" s="3">
        <v>25</v>
      </c>
      <c r="J9" s="159" t="s">
        <v>29</v>
      </c>
      <c r="K9" s="120">
        <f t="shared" si="0"/>
        <v>25</v>
      </c>
      <c r="L9" s="311">
        <v>2761</v>
      </c>
      <c r="M9" s="95"/>
      <c r="O9" s="1"/>
      <c r="R9" s="48"/>
      <c r="S9" s="26"/>
      <c r="T9" s="26"/>
      <c r="U9" s="26"/>
      <c r="V9" s="26"/>
    </row>
    <row r="10" spans="8:30" ht="13.5" customHeight="1" x14ac:dyDescent="0.15">
      <c r="H10" s="290">
        <v>2402</v>
      </c>
      <c r="I10" s="3">
        <v>12</v>
      </c>
      <c r="J10" s="159" t="s">
        <v>18</v>
      </c>
      <c r="K10" s="120">
        <f t="shared" si="0"/>
        <v>12</v>
      </c>
      <c r="L10" s="311">
        <v>1050</v>
      </c>
      <c r="M10" s="95"/>
      <c r="O10" s="1"/>
      <c r="R10" s="48"/>
      <c r="S10" s="26"/>
      <c r="T10" s="26"/>
      <c r="U10" s="26"/>
      <c r="V10" s="26"/>
    </row>
    <row r="11" spans="8:30" ht="13.5" customHeight="1" x14ac:dyDescent="0.15">
      <c r="H11" s="88">
        <v>1300</v>
      </c>
      <c r="I11" s="3">
        <v>20</v>
      </c>
      <c r="J11" s="159" t="s">
        <v>24</v>
      </c>
      <c r="K11" s="120">
        <f t="shared" si="0"/>
        <v>20</v>
      </c>
      <c r="L11" s="311">
        <v>3001</v>
      </c>
      <c r="M11" s="95"/>
      <c r="O11" s="1"/>
      <c r="R11" s="48"/>
      <c r="S11" s="26"/>
      <c r="T11" s="26"/>
      <c r="U11" s="26"/>
      <c r="V11" s="26"/>
    </row>
    <row r="12" spans="8:30" ht="13.5" customHeight="1" x14ac:dyDescent="0.15">
      <c r="H12" s="88">
        <v>1251</v>
      </c>
      <c r="I12" s="3">
        <v>40</v>
      </c>
      <c r="J12" s="159" t="s">
        <v>2</v>
      </c>
      <c r="K12" s="120">
        <f t="shared" si="0"/>
        <v>40</v>
      </c>
      <c r="L12" s="311">
        <v>761</v>
      </c>
      <c r="M12" s="95"/>
      <c r="R12" s="48"/>
      <c r="S12" s="26"/>
      <c r="T12" s="26"/>
      <c r="U12" s="90"/>
      <c r="V12" s="26"/>
    </row>
    <row r="13" spans="8:30" ht="13.5" customHeight="1" thickBot="1" x14ac:dyDescent="0.2">
      <c r="H13" s="165">
        <v>1117</v>
      </c>
      <c r="I13" s="14">
        <v>36</v>
      </c>
      <c r="J13" s="161" t="s">
        <v>5</v>
      </c>
      <c r="K13" s="180">
        <f t="shared" si="0"/>
        <v>36</v>
      </c>
      <c r="L13" s="319">
        <v>6100</v>
      </c>
      <c r="M13" s="95"/>
      <c r="N13" s="96"/>
      <c r="R13" s="48"/>
      <c r="S13" s="26"/>
      <c r="T13" s="26"/>
      <c r="U13" s="26"/>
      <c r="V13" s="26"/>
    </row>
    <row r="14" spans="8:30" ht="13.5" customHeight="1" thickTop="1" x14ac:dyDescent="0.15">
      <c r="H14" s="376">
        <v>1055</v>
      </c>
      <c r="I14" s="220">
        <v>17</v>
      </c>
      <c r="J14" s="221" t="s">
        <v>21</v>
      </c>
      <c r="K14" s="81" t="s">
        <v>8</v>
      </c>
      <c r="L14" s="320">
        <v>89328</v>
      </c>
      <c r="N14" s="48"/>
      <c r="R14" s="48"/>
      <c r="S14" s="26"/>
      <c r="T14" s="26"/>
      <c r="U14" s="26"/>
      <c r="V14" s="26"/>
    </row>
    <row r="15" spans="8:30" ht="13.5" customHeight="1" x14ac:dyDescent="0.15">
      <c r="H15" s="88">
        <v>961</v>
      </c>
      <c r="I15" s="3">
        <v>16</v>
      </c>
      <c r="J15" s="159" t="s">
        <v>3</v>
      </c>
      <c r="K15" s="50"/>
      <c r="L15" s="26"/>
      <c r="N15" s="32"/>
      <c r="R15" s="48"/>
      <c r="S15" s="26"/>
      <c r="T15" s="26"/>
      <c r="U15" s="26"/>
      <c r="V15" s="26"/>
    </row>
    <row r="16" spans="8:30" ht="13.5" customHeight="1" x14ac:dyDescent="0.15">
      <c r="H16" s="88">
        <v>771</v>
      </c>
      <c r="I16" s="3">
        <v>26</v>
      </c>
      <c r="J16" s="159" t="s">
        <v>30</v>
      </c>
      <c r="K16" s="50"/>
      <c r="R16" s="48"/>
      <c r="S16" s="26"/>
      <c r="T16" s="26"/>
      <c r="U16" s="26"/>
      <c r="V16" s="26"/>
    </row>
    <row r="17" spans="1:22" ht="13.5" customHeight="1" x14ac:dyDescent="0.15">
      <c r="H17" s="88">
        <v>669</v>
      </c>
      <c r="I17" s="3">
        <v>31</v>
      </c>
      <c r="J17" s="3" t="s">
        <v>64</v>
      </c>
      <c r="K17" s="45"/>
      <c r="L17" s="26"/>
      <c r="R17" s="48"/>
      <c r="S17" s="26"/>
      <c r="T17" s="26"/>
      <c r="U17" s="26"/>
      <c r="V17" s="26"/>
    </row>
    <row r="18" spans="1:22" ht="13.5" customHeight="1" x14ac:dyDescent="0.15">
      <c r="H18" s="122">
        <v>579</v>
      </c>
      <c r="I18" s="3">
        <v>18</v>
      </c>
      <c r="J18" s="159" t="s">
        <v>22</v>
      </c>
      <c r="K18" s="45"/>
      <c r="L18" s="26"/>
      <c r="R18" s="48"/>
      <c r="S18" s="26"/>
      <c r="T18" s="26"/>
      <c r="U18" s="26"/>
      <c r="V18" s="26"/>
    </row>
    <row r="19" spans="1:22" ht="13.5" customHeight="1" x14ac:dyDescent="0.15">
      <c r="H19" s="89">
        <v>572</v>
      </c>
      <c r="I19" s="3">
        <v>6</v>
      </c>
      <c r="J19" s="159" t="s">
        <v>13</v>
      </c>
      <c r="L19" s="32" t="s">
        <v>70</v>
      </c>
      <c r="M19" s="441" t="s">
        <v>63</v>
      </c>
      <c r="N19" s="42" t="s">
        <v>75</v>
      </c>
      <c r="R19" s="48"/>
      <c r="S19" s="26"/>
      <c r="T19" s="26"/>
      <c r="U19" s="26"/>
      <c r="V19" s="26"/>
    </row>
    <row r="20" spans="1:22" ht="13.5" customHeight="1" thickBot="1" x14ac:dyDescent="0.2">
      <c r="H20" s="290">
        <v>543</v>
      </c>
      <c r="I20" s="3">
        <v>21</v>
      </c>
      <c r="J20" s="159" t="s">
        <v>25</v>
      </c>
      <c r="K20" s="120">
        <f>SUM(I4)</f>
        <v>33</v>
      </c>
      <c r="L20" s="159" t="s">
        <v>0</v>
      </c>
      <c r="M20" s="321">
        <v>50943</v>
      </c>
      <c r="N20" s="89">
        <f>SUM(H4)</f>
        <v>43751</v>
      </c>
      <c r="R20" s="48"/>
      <c r="S20" s="26"/>
      <c r="T20" s="26"/>
      <c r="U20" s="26"/>
      <c r="V20" s="26"/>
    </row>
    <row r="21" spans="1:22" ht="13.5" customHeight="1" x14ac:dyDescent="0.15">
      <c r="A21" s="58" t="s">
        <v>46</v>
      </c>
      <c r="B21" s="59" t="s">
        <v>47</v>
      </c>
      <c r="C21" s="59" t="s">
        <v>193</v>
      </c>
      <c r="D21" s="59" t="s">
        <v>185</v>
      </c>
      <c r="E21" s="59" t="s">
        <v>41</v>
      </c>
      <c r="F21" s="59" t="s">
        <v>50</v>
      </c>
      <c r="G21" s="60" t="s">
        <v>52</v>
      </c>
      <c r="H21" s="88">
        <v>249</v>
      </c>
      <c r="I21" s="3">
        <v>38</v>
      </c>
      <c r="J21" s="159" t="s">
        <v>38</v>
      </c>
      <c r="K21" s="120">
        <f t="shared" ref="K21:K29" si="1">SUM(I5)</f>
        <v>34</v>
      </c>
      <c r="L21" s="159" t="s">
        <v>1</v>
      </c>
      <c r="M21" s="322">
        <v>10363</v>
      </c>
      <c r="N21" s="89">
        <f t="shared" ref="N21:N29" si="2">SUM(H5)</f>
        <v>10039</v>
      </c>
      <c r="R21" s="48"/>
      <c r="S21" s="26"/>
      <c r="T21" s="26"/>
      <c r="U21" s="26"/>
      <c r="V21" s="26"/>
    </row>
    <row r="22" spans="1:22" ht="13.5" customHeight="1" x14ac:dyDescent="0.15">
      <c r="A22" s="61">
        <v>1</v>
      </c>
      <c r="B22" s="159" t="s">
        <v>0</v>
      </c>
      <c r="C22" s="43">
        <f>SUM(H4)</f>
        <v>43751</v>
      </c>
      <c r="D22" s="97">
        <f>SUM(L4)</f>
        <v>36388</v>
      </c>
      <c r="E22" s="55">
        <f t="shared" ref="E22:E31" si="3">SUM(N20/M20*100)</f>
        <v>85.882260565730334</v>
      </c>
      <c r="F22" s="52">
        <f t="shared" ref="F22:F32" si="4">SUM(C22/D22*100)</f>
        <v>120.23469275585357</v>
      </c>
      <c r="G22" s="62"/>
      <c r="H22" s="88">
        <v>244</v>
      </c>
      <c r="I22" s="3">
        <v>14</v>
      </c>
      <c r="J22" s="159" t="s">
        <v>19</v>
      </c>
      <c r="K22" s="120">
        <f t="shared" si="1"/>
        <v>9</v>
      </c>
      <c r="L22" s="3" t="s">
        <v>164</v>
      </c>
      <c r="M22" s="322">
        <v>10001</v>
      </c>
      <c r="N22" s="89">
        <f t="shared" si="2"/>
        <v>9858</v>
      </c>
      <c r="R22" s="48"/>
      <c r="S22" s="26"/>
      <c r="T22" s="26"/>
      <c r="U22" s="26"/>
      <c r="V22" s="26"/>
    </row>
    <row r="23" spans="1:22" ht="13.5" customHeight="1" x14ac:dyDescent="0.15">
      <c r="A23" s="61">
        <v>2</v>
      </c>
      <c r="B23" s="159" t="s">
        <v>1</v>
      </c>
      <c r="C23" s="43">
        <f t="shared" ref="C23:C31" si="5">SUM(H5)</f>
        <v>10039</v>
      </c>
      <c r="D23" s="97">
        <f t="shared" ref="D23:D31" si="6">SUM(L5)</f>
        <v>10358</v>
      </c>
      <c r="E23" s="55">
        <f t="shared" si="3"/>
        <v>96.873492231979156</v>
      </c>
      <c r="F23" s="52">
        <f t="shared" si="4"/>
        <v>96.920254875458582</v>
      </c>
      <c r="G23" s="62"/>
      <c r="H23" s="88">
        <v>215</v>
      </c>
      <c r="I23" s="3">
        <v>3</v>
      </c>
      <c r="J23" s="159" t="s">
        <v>10</v>
      </c>
      <c r="K23" s="120">
        <f t="shared" si="1"/>
        <v>13</v>
      </c>
      <c r="L23" s="159" t="s">
        <v>7</v>
      </c>
      <c r="M23" s="322">
        <v>10346</v>
      </c>
      <c r="N23" s="89">
        <f t="shared" si="2"/>
        <v>9390</v>
      </c>
      <c r="R23" s="48"/>
      <c r="S23" s="26"/>
      <c r="T23" s="26"/>
      <c r="U23" s="26"/>
      <c r="V23" s="26"/>
    </row>
    <row r="24" spans="1:22" ht="13.5" customHeight="1" x14ac:dyDescent="0.15">
      <c r="A24" s="61">
        <v>3</v>
      </c>
      <c r="B24" s="3" t="s">
        <v>164</v>
      </c>
      <c r="C24" s="43">
        <f t="shared" si="5"/>
        <v>9858</v>
      </c>
      <c r="D24" s="97">
        <f t="shared" si="6"/>
        <v>9443</v>
      </c>
      <c r="E24" s="55">
        <f t="shared" si="3"/>
        <v>98.570142985701423</v>
      </c>
      <c r="F24" s="52">
        <f t="shared" si="4"/>
        <v>104.39478979137986</v>
      </c>
      <c r="G24" s="62"/>
      <c r="H24" s="88">
        <v>178</v>
      </c>
      <c r="I24" s="3">
        <v>1</v>
      </c>
      <c r="J24" s="159" t="s">
        <v>4</v>
      </c>
      <c r="K24" s="120">
        <f t="shared" si="1"/>
        <v>24</v>
      </c>
      <c r="L24" s="159" t="s">
        <v>28</v>
      </c>
      <c r="M24" s="322">
        <v>6228</v>
      </c>
      <c r="N24" s="89">
        <f t="shared" si="2"/>
        <v>5333</v>
      </c>
      <c r="R24" s="48"/>
      <c r="S24" s="26"/>
      <c r="T24" s="26"/>
      <c r="U24" s="26"/>
      <c r="V24" s="26"/>
    </row>
    <row r="25" spans="1:22" ht="13.5" customHeight="1" x14ac:dyDescent="0.15">
      <c r="A25" s="61">
        <v>4</v>
      </c>
      <c r="B25" s="159" t="s">
        <v>7</v>
      </c>
      <c r="C25" s="43">
        <f t="shared" si="5"/>
        <v>9390</v>
      </c>
      <c r="D25" s="97">
        <f t="shared" si="6"/>
        <v>8079</v>
      </c>
      <c r="E25" s="55">
        <f t="shared" si="3"/>
        <v>90.759713899091437</v>
      </c>
      <c r="F25" s="52">
        <f t="shared" si="4"/>
        <v>116.22725584849609</v>
      </c>
      <c r="G25" s="62"/>
      <c r="H25" s="88">
        <v>148</v>
      </c>
      <c r="I25" s="3">
        <v>5</v>
      </c>
      <c r="J25" s="159" t="s">
        <v>12</v>
      </c>
      <c r="K25" s="120">
        <f t="shared" si="1"/>
        <v>25</v>
      </c>
      <c r="L25" s="159" t="s">
        <v>29</v>
      </c>
      <c r="M25" s="322">
        <v>3945</v>
      </c>
      <c r="N25" s="89">
        <f t="shared" si="2"/>
        <v>3613</v>
      </c>
      <c r="R25" s="48"/>
      <c r="S25" s="26"/>
      <c r="T25" s="26"/>
      <c r="U25" s="26"/>
      <c r="V25" s="26"/>
    </row>
    <row r="26" spans="1:22" ht="13.5" customHeight="1" x14ac:dyDescent="0.15">
      <c r="A26" s="61">
        <v>5</v>
      </c>
      <c r="B26" s="159" t="s">
        <v>28</v>
      </c>
      <c r="C26" s="43">
        <f t="shared" si="5"/>
        <v>5333</v>
      </c>
      <c r="D26" s="97">
        <f t="shared" si="6"/>
        <v>4845</v>
      </c>
      <c r="E26" s="55">
        <f t="shared" si="3"/>
        <v>85.629415542710348</v>
      </c>
      <c r="F26" s="52">
        <f t="shared" si="4"/>
        <v>110.07223942208462</v>
      </c>
      <c r="G26" s="72"/>
      <c r="H26" s="88">
        <v>91</v>
      </c>
      <c r="I26" s="3">
        <v>22</v>
      </c>
      <c r="J26" s="159" t="s">
        <v>26</v>
      </c>
      <c r="K26" s="120">
        <f t="shared" si="1"/>
        <v>12</v>
      </c>
      <c r="L26" s="159" t="s">
        <v>18</v>
      </c>
      <c r="M26" s="322">
        <v>1419</v>
      </c>
      <c r="N26" s="89">
        <f t="shared" si="2"/>
        <v>2402</v>
      </c>
      <c r="R26" s="48"/>
      <c r="S26" s="26"/>
      <c r="T26" s="26"/>
      <c r="U26" s="26"/>
      <c r="V26" s="26"/>
    </row>
    <row r="27" spans="1:22" ht="13.5" customHeight="1" x14ac:dyDescent="0.15">
      <c r="A27" s="61">
        <v>6</v>
      </c>
      <c r="B27" s="159" t="s">
        <v>29</v>
      </c>
      <c r="C27" s="43">
        <f t="shared" si="5"/>
        <v>3613</v>
      </c>
      <c r="D27" s="97">
        <f t="shared" si="6"/>
        <v>2761</v>
      </c>
      <c r="E27" s="55">
        <f t="shared" si="3"/>
        <v>91.584283903675541</v>
      </c>
      <c r="F27" s="52">
        <f t="shared" si="4"/>
        <v>130.85838464324519</v>
      </c>
      <c r="G27" s="76"/>
      <c r="H27" s="88">
        <v>27</v>
      </c>
      <c r="I27" s="3">
        <v>39</v>
      </c>
      <c r="J27" s="159" t="s">
        <v>39</v>
      </c>
      <c r="K27" s="120">
        <f t="shared" si="1"/>
        <v>20</v>
      </c>
      <c r="L27" s="159" t="s">
        <v>24</v>
      </c>
      <c r="M27" s="322">
        <v>1402</v>
      </c>
      <c r="N27" s="89">
        <f t="shared" si="2"/>
        <v>1300</v>
      </c>
      <c r="R27" s="48"/>
      <c r="S27" s="26"/>
      <c r="T27" s="26"/>
      <c r="U27" s="26"/>
      <c r="V27" s="26"/>
    </row>
    <row r="28" spans="1:22" ht="13.5" customHeight="1" x14ac:dyDescent="0.15">
      <c r="A28" s="61">
        <v>7</v>
      </c>
      <c r="B28" s="159" t="s">
        <v>18</v>
      </c>
      <c r="C28" s="43">
        <f t="shared" si="5"/>
        <v>2402</v>
      </c>
      <c r="D28" s="97">
        <f t="shared" si="6"/>
        <v>1050</v>
      </c>
      <c r="E28" s="55">
        <f t="shared" si="3"/>
        <v>169.27413671599717</v>
      </c>
      <c r="F28" s="52">
        <f t="shared" si="4"/>
        <v>228.76190476190476</v>
      </c>
      <c r="G28" s="62"/>
      <c r="H28" s="88">
        <v>17</v>
      </c>
      <c r="I28" s="3">
        <v>11</v>
      </c>
      <c r="J28" s="159" t="s">
        <v>17</v>
      </c>
      <c r="K28" s="120">
        <f t="shared" si="1"/>
        <v>40</v>
      </c>
      <c r="L28" s="159" t="s">
        <v>2</v>
      </c>
      <c r="M28" s="322">
        <v>1424</v>
      </c>
      <c r="N28" s="89">
        <f t="shared" si="2"/>
        <v>1251</v>
      </c>
      <c r="R28" s="48"/>
      <c r="S28" s="26"/>
      <c r="T28" s="26"/>
      <c r="U28" s="26"/>
      <c r="V28" s="26"/>
    </row>
    <row r="29" spans="1:22" ht="13.5" customHeight="1" thickBot="1" x14ac:dyDescent="0.2">
      <c r="A29" s="61">
        <v>8</v>
      </c>
      <c r="B29" s="159" t="s">
        <v>24</v>
      </c>
      <c r="C29" s="43">
        <f t="shared" si="5"/>
        <v>1300</v>
      </c>
      <c r="D29" s="97">
        <f t="shared" si="6"/>
        <v>3001</v>
      </c>
      <c r="E29" s="55">
        <f t="shared" si="3"/>
        <v>92.724679029957201</v>
      </c>
      <c r="F29" s="52">
        <f t="shared" si="4"/>
        <v>43.318893702099295</v>
      </c>
      <c r="G29" s="73"/>
      <c r="H29" s="88">
        <v>17</v>
      </c>
      <c r="I29" s="3">
        <v>29</v>
      </c>
      <c r="J29" s="159" t="s">
        <v>54</v>
      </c>
      <c r="K29" s="180">
        <f t="shared" si="1"/>
        <v>36</v>
      </c>
      <c r="L29" s="161" t="s">
        <v>5</v>
      </c>
      <c r="M29" s="323">
        <v>1397</v>
      </c>
      <c r="N29" s="89">
        <f t="shared" si="2"/>
        <v>1117</v>
      </c>
      <c r="R29" s="48"/>
      <c r="S29" s="26"/>
      <c r="T29" s="26"/>
      <c r="U29" s="26"/>
      <c r="V29" s="26"/>
    </row>
    <row r="30" spans="1:22" ht="13.5" customHeight="1" thickTop="1" x14ac:dyDescent="0.15">
      <c r="A30" s="61">
        <v>9</v>
      </c>
      <c r="B30" s="159" t="s">
        <v>2</v>
      </c>
      <c r="C30" s="43">
        <f t="shared" si="5"/>
        <v>1251</v>
      </c>
      <c r="D30" s="97">
        <f t="shared" si="6"/>
        <v>761</v>
      </c>
      <c r="E30" s="55">
        <f t="shared" si="3"/>
        <v>87.851123595505626</v>
      </c>
      <c r="F30" s="52">
        <f t="shared" si="4"/>
        <v>164.38896189224707</v>
      </c>
      <c r="G30" s="72"/>
      <c r="H30" s="290">
        <v>9</v>
      </c>
      <c r="I30" s="3">
        <v>27</v>
      </c>
      <c r="J30" s="159" t="s">
        <v>31</v>
      </c>
      <c r="K30" s="114"/>
      <c r="L30" s="333" t="s">
        <v>107</v>
      </c>
      <c r="M30" s="324">
        <v>103839</v>
      </c>
      <c r="N30" s="89">
        <f>SUM(H44)</f>
        <v>94408</v>
      </c>
      <c r="R30" s="48"/>
      <c r="S30" s="26"/>
      <c r="T30" s="26"/>
      <c r="U30" s="26"/>
      <c r="V30" s="26"/>
    </row>
    <row r="31" spans="1:22" ht="13.5" customHeight="1" thickBot="1" x14ac:dyDescent="0.2">
      <c r="A31" s="74">
        <v>10</v>
      </c>
      <c r="B31" s="161" t="s">
        <v>5</v>
      </c>
      <c r="C31" s="43">
        <f t="shared" si="5"/>
        <v>1117</v>
      </c>
      <c r="D31" s="97">
        <f t="shared" si="6"/>
        <v>6100</v>
      </c>
      <c r="E31" s="56">
        <f t="shared" si="3"/>
        <v>79.95705082319256</v>
      </c>
      <c r="F31" s="63">
        <f t="shared" si="4"/>
        <v>18.311475409836063</v>
      </c>
      <c r="G31" s="75"/>
      <c r="H31" s="88">
        <v>5</v>
      </c>
      <c r="I31" s="3">
        <v>32</v>
      </c>
      <c r="J31" s="159" t="s">
        <v>35</v>
      </c>
      <c r="K31" s="45"/>
      <c r="L31" s="216"/>
      <c r="R31" s="48"/>
      <c r="S31" s="26"/>
      <c r="T31" s="26"/>
      <c r="U31" s="26"/>
      <c r="V31" s="26"/>
    </row>
    <row r="32" spans="1:22" ht="13.5" customHeight="1" thickBot="1" x14ac:dyDescent="0.2">
      <c r="A32" s="65"/>
      <c r="B32" s="66" t="s">
        <v>57</v>
      </c>
      <c r="C32" s="67">
        <f>SUM(H44)</f>
        <v>94408</v>
      </c>
      <c r="D32" s="67">
        <f>SUM(L14)</f>
        <v>89328</v>
      </c>
      <c r="E32" s="68">
        <f>SUM(N30/M30*100)</f>
        <v>90.917670624717104</v>
      </c>
      <c r="F32" s="63">
        <f t="shared" si="4"/>
        <v>105.68690668099588</v>
      </c>
      <c r="G32" s="71"/>
      <c r="H32" s="89">
        <v>4</v>
      </c>
      <c r="I32" s="3">
        <v>15</v>
      </c>
      <c r="J32" s="159" t="s">
        <v>20</v>
      </c>
      <c r="K32" s="45"/>
      <c r="L32" s="29"/>
      <c r="R32" s="48"/>
      <c r="S32" s="26"/>
      <c r="T32" s="26"/>
      <c r="U32" s="26"/>
      <c r="V32" s="26"/>
    </row>
    <row r="33" spans="3:30" ht="13.5" customHeight="1" x14ac:dyDescent="0.15">
      <c r="H33" s="88">
        <v>0</v>
      </c>
      <c r="I33" s="3">
        <v>2</v>
      </c>
      <c r="J33" s="159" t="s">
        <v>6</v>
      </c>
      <c r="K33" s="45"/>
      <c r="L33" s="29"/>
      <c r="R33" s="48"/>
      <c r="S33" s="26"/>
      <c r="T33" s="26"/>
      <c r="U33" s="26"/>
      <c r="V33" s="26"/>
    </row>
    <row r="34" spans="3:30" ht="13.5" customHeight="1" x14ac:dyDescent="0.15">
      <c r="C34" s="10"/>
      <c r="D34" s="10"/>
      <c r="H34" s="122">
        <v>0</v>
      </c>
      <c r="I34" s="3">
        <v>4</v>
      </c>
      <c r="J34" s="159" t="s">
        <v>11</v>
      </c>
      <c r="K34" s="45"/>
      <c r="L34" s="29"/>
      <c r="R34" s="48"/>
      <c r="S34" s="26"/>
      <c r="T34" s="26"/>
      <c r="U34" s="26"/>
      <c r="V34" s="26"/>
    </row>
    <row r="35" spans="3:30" ht="13.5" customHeight="1" x14ac:dyDescent="0.15">
      <c r="H35" s="89">
        <v>0</v>
      </c>
      <c r="I35" s="3">
        <v>7</v>
      </c>
      <c r="J35" s="159" t="s">
        <v>14</v>
      </c>
      <c r="K35" s="45"/>
      <c r="L35" s="29"/>
      <c r="R35" s="48"/>
      <c r="S35" s="26"/>
      <c r="T35" s="26"/>
      <c r="U35" s="26"/>
      <c r="V35" s="26"/>
    </row>
    <row r="36" spans="3:30" ht="13.5" customHeight="1" x14ac:dyDescent="0.15">
      <c r="H36" s="88">
        <v>0</v>
      </c>
      <c r="I36" s="3">
        <v>8</v>
      </c>
      <c r="J36" s="159" t="s">
        <v>15</v>
      </c>
      <c r="K36" s="45"/>
      <c r="L36" s="29"/>
      <c r="R36" s="48"/>
      <c r="S36" s="26"/>
      <c r="T36" s="26"/>
      <c r="U36" s="26"/>
      <c r="V36" s="26"/>
    </row>
    <row r="37" spans="3:30" ht="13.5" customHeight="1" x14ac:dyDescent="0.15">
      <c r="H37" s="290">
        <v>0</v>
      </c>
      <c r="I37" s="3">
        <v>10</v>
      </c>
      <c r="J37" s="159" t="s">
        <v>16</v>
      </c>
      <c r="K37" s="45"/>
      <c r="L37" s="26"/>
      <c r="R37" s="48"/>
      <c r="S37" s="26"/>
      <c r="T37" s="26"/>
      <c r="U37" s="26"/>
      <c r="V37" s="90"/>
    </row>
    <row r="38" spans="3:30" ht="13.5" customHeight="1" x14ac:dyDescent="0.15">
      <c r="H38" s="88">
        <v>0</v>
      </c>
      <c r="I38" s="3">
        <v>19</v>
      </c>
      <c r="J38" s="159" t="s">
        <v>23</v>
      </c>
      <c r="K38" s="45"/>
      <c r="L38" s="26"/>
      <c r="R38" s="48"/>
      <c r="S38" s="26"/>
      <c r="T38" s="26"/>
      <c r="U38" s="26"/>
      <c r="V38" s="26"/>
    </row>
    <row r="39" spans="3:30" ht="13.5" customHeight="1" x14ac:dyDescent="0.15">
      <c r="H39" s="88">
        <v>0</v>
      </c>
      <c r="I39" s="3">
        <v>23</v>
      </c>
      <c r="J39" s="159" t="s">
        <v>27</v>
      </c>
      <c r="K39" s="45"/>
      <c r="L39" s="26"/>
      <c r="R39" s="48"/>
      <c r="S39" s="26"/>
      <c r="T39" s="26"/>
      <c r="U39" s="26"/>
      <c r="V39" s="26"/>
    </row>
    <row r="40" spans="3:30" ht="13.5" customHeight="1" x14ac:dyDescent="0.15">
      <c r="H40" s="88">
        <v>0</v>
      </c>
      <c r="I40" s="3">
        <v>28</v>
      </c>
      <c r="J40" s="159" t="s">
        <v>32</v>
      </c>
      <c r="K40" s="45"/>
      <c r="L40" s="26"/>
      <c r="R40" s="48"/>
      <c r="S40" s="26"/>
      <c r="T40" s="26"/>
      <c r="U40" s="26"/>
      <c r="V40" s="26"/>
    </row>
    <row r="41" spans="3:30" ht="13.5" customHeight="1" x14ac:dyDescent="0.15">
      <c r="H41" s="88">
        <v>0</v>
      </c>
      <c r="I41" s="3">
        <v>30</v>
      </c>
      <c r="J41" s="159" t="s">
        <v>33</v>
      </c>
      <c r="K41" s="45"/>
      <c r="L41" s="26"/>
      <c r="R41" s="48"/>
      <c r="S41" s="26"/>
      <c r="T41" s="26"/>
      <c r="U41" s="26"/>
      <c r="V41" s="26"/>
    </row>
    <row r="42" spans="3:30" ht="13.5" customHeight="1" x14ac:dyDescent="0.15">
      <c r="H42" s="88">
        <v>0</v>
      </c>
      <c r="I42" s="3">
        <v>35</v>
      </c>
      <c r="J42" s="159" t="s">
        <v>36</v>
      </c>
      <c r="K42" s="45"/>
      <c r="L42" s="26"/>
      <c r="R42" s="48"/>
      <c r="S42" s="26"/>
      <c r="T42" s="26"/>
      <c r="U42" s="26"/>
      <c r="V42" s="26"/>
    </row>
    <row r="43" spans="3:30" ht="13.5" customHeight="1" x14ac:dyDescent="0.15">
      <c r="H43" s="88">
        <v>0</v>
      </c>
      <c r="I43" s="3">
        <v>37</v>
      </c>
      <c r="J43" s="159" t="s">
        <v>37</v>
      </c>
      <c r="K43" s="45"/>
      <c r="L43" s="26"/>
      <c r="R43" s="48"/>
      <c r="S43" s="30"/>
      <c r="T43" s="30"/>
      <c r="U43" s="30"/>
      <c r="V43" s="30"/>
    </row>
    <row r="44" spans="3:30" ht="13.5" customHeight="1" x14ac:dyDescent="0.15">
      <c r="H44" s="117">
        <f>SUM(H4:H43)</f>
        <v>94408</v>
      </c>
      <c r="I44" s="3"/>
      <c r="J44" s="159" t="s">
        <v>48</v>
      </c>
      <c r="K44" s="54"/>
      <c r="R44" s="48"/>
    </row>
    <row r="45" spans="3:30" ht="13.5" customHeight="1" x14ac:dyDescent="0.15">
      <c r="R45" s="108"/>
    </row>
    <row r="46" spans="3:30" ht="13.5" customHeight="1" x14ac:dyDescent="0.15">
      <c r="R46" s="47"/>
      <c r="S46" s="105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3:30" ht="13.5" customHeight="1" x14ac:dyDescent="0.2">
      <c r="I47" t="s">
        <v>49</v>
      </c>
      <c r="J47" s="46"/>
      <c r="L47" s="47"/>
      <c r="N47" s="47"/>
      <c r="R47" s="48"/>
      <c r="S47" s="26"/>
      <c r="T47" s="26"/>
      <c r="U47" s="26"/>
      <c r="V47" s="26"/>
    </row>
    <row r="48" spans="3:30" ht="13.5" customHeight="1" x14ac:dyDescent="0.15">
      <c r="H48" s="182" t="s">
        <v>197</v>
      </c>
      <c r="I48" s="3"/>
      <c r="J48" s="177" t="s">
        <v>104</v>
      </c>
      <c r="K48" s="81"/>
      <c r="L48" s="297" t="s">
        <v>201</v>
      </c>
      <c r="N48" s="48"/>
      <c r="R48" s="48"/>
      <c r="S48" s="26"/>
      <c r="T48" s="26"/>
      <c r="U48" s="26"/>
      <c r="V48" s="26"/>
    </row>
    <row r="49" spans="1:22" ht="13.5" customHeight="1" x14ac:dyDescent="0.15">
      <c r="H49" s="7" t="s">
        <v>99</v>
      </c>
      <c r="I49" s="3"/>
      <c r="J49" s="143" t="s">
        <v>9</v>
      </c>
      <c r="K49" s="98"/>
      <c r="L49" s="94" t="s">
        <v>99</v>
      </c>
      <c r="N49" s="48"/>
      <c r="R49" s="48"/>
      <c r="S49" s="26"/>
      <c r="T49" s="26"/>
      <c r="U49" s="26"/>
      <c r="V49" s="26"/>
    </row>
    <row r="50" spans="1:22" ht="13.5" customHeight="1" x14ac:dyDescent="0.15">
      <c r="H50" s="408">
        <v>326268</v>
      </c>
      <c r="I50" s="159">
        <v>17</v>
      </c>
      <c r="J50" s="159" t="s">
        <v>21</v>
      </c>
      <c r="K50" s="123">
        <f>SUM(I50)</f>
        <v>17</v>
      </c>
      <c r="L50" s="298">
        <v>314730</v>
      </c>
      <c r="M50" s="79"/>
      <c r="N50" s="48"/>
      <c r="O50" s="26"/>
      <c r="R50" s="48"/>
      <c r="S50" s="26"/>
      <c r="T50" s="26"/>
      <c r="U50" s="26"/>
      <c r="V50" s="26"/>
    </row>
    <row r="51" spans="1:22" ht="13.5" customHeight="1" x14ac:dyDescent="0.15">
      <c r="H51" s="290">
        <v>88420</v>
      </c>
      <c r="I51" s="159">
        <v>36</v>
      </c>
      <c r="J51" s="159" t="s">
        <v>5</v>
      </c>
      <c r="K51" s="123">
        <f t="shared" ref="K51:K59" si="7">SUM(I51)</f>
        <v>36</v>
      </c>
      <c r="L51" s="298">
        <v>87268</v>
      </c>
      <c r="M51" s="79"/>
      <c r="N51" s="48"/>
      <c r="O51" s="26"/>
      <c r="R51" s="48"/>
      <c r="S51" s="26"/>
      <c r="T51" s="26"/>
      <c r="U51" s="26"/>
      <c r="V51" s="26"/>
    </row>
    <row r="52" spans="1:22" ht="13.5" customHeight="1" x14ac:dyDescent="0.15">
      <c r="H52" s="88">
        <v>21817</v>
      </c>
      <c r="I52" s="159">
        <v>16</v>
      </c>
      <c r="J52" s="159" t="s">
        <v>3</v>
      </c>
      <c r="K52" s="123">
        <f t="shared" si="7"/>
        <v>16</v>
      </c>
      <c r="L52" s="298">
        <v>24649</v>
      </c>
      <c r="M52" s="79"/>
      <c r="N52" s="48"/>
      <c r="O52" s="26"/>
      <c r="R52" s="48"/>
      <c r="S52" s="26"/>
      <c r="T52" s="26"/>
      <c r="U52" s="26"/>
      <c r="V52" s="26"/>
    </row>
    <row r="53" spans="1:22" ht="13.5" customHeight="1" thickBot="1" x14ac:dyDescent="0.2">
      <c r="H53" s="88">
        <v>18563</v>
      </c>
      <c r="I53" s="159">
        <v>40</v>
      </c>
      <c r="J53" s="159" t="s">
        <v>2</v>
      </c>
      <c r="K53" s="123">
        <f t="shared" si="7"/>
        <v>40</v>
      </c>
      <c r="L53" s="298">
        <v>19711</v>
      </c>
      <c r="M53" s="79"/>
      <c r="N53" s="48"/>
      <c r="R53" s="48"/>
      <c r="S53" s="26"/>
      <c r="T53" s="26"/>
      <c r="U53" s="26"/>
      <c r="V53" s="26"/>
    </row>
    <row r="54" spans="1:22" ht="13.5" customHeight="1" x14ac:dyDescent="0.15">
      <c r="A54" s="58" t="s">
        <v>46</v>
      </c>
      <c r="B54" s="59" t="s">
        <v>47</v>
      </c>
      <c r="C54" s="59" t="s">
        <v>193</v>
      </c>
      <c r="D54" s="59" t="s">
        <v>185</v>
      </c>
      <c r="E54" s="59" t="s">
        <v>41</v>
      </c>
      <c r="F54" s="59" t="s">
        <v>50</v>
      </c>
      <c r="G54" s="60" t="s">
        <v>52</v>
      </c>
      <c r="H54" s="88">
        <v>16430</v>
      </c>
      <c r="I54" s="159">
        <v>26</v>
      </c>
      <c r="J54" s="159" t="s">
        <v>30</v>
      </c>
      <c r="K54" s="123">
        <f t="shared" si="7"/>
        <v>26</v>
      </c>
      <c r="L54" s="298">
        <v>16055</v>
      </c>
      <c r="M54" s="79"/>
      <c r="N54" s="48"/>
      <c r="R54" s="48"/>
      <c r="S54" s="26"/>
      <c r="T54" s="26"/>
      <c r="U54" s="26"/>
      <c r="V54" s="26"/>
    </row>
    <row r="55" spans="1:22" ht="13.5" customHeight="1" x14ac:dyDescent="0.15">
      <c r="A55" s="61">
        <v>1</v>
      </c>
      <c r="B55" s="159" t="s">
        <v>21</v>
      </c>
      <c r="C55" s="43">
        <f>SUM(H50)</f>
        <v>326268</v>
      </c>
      <c r="D55" s="5">
        <f t="shared" ref="D55:D64" si="8">SUM(L50)</f>
        <v>314730</v>
      </c>
      <c r="E55" s="52">
        <f>SUM(N66/M66*100)</f>
        <v>139.59482297571932</v>
      </c>
      <c r="F55" s="52">
        <f t="shared" ref="F55:F65" si="9">SUM(C55/D55*100)</f>
        <v>103.66599942808121</v>
      </c>
      <c r="G55" s="62"/>
      <c r="H55" s="88">
        <v>12739</v>
      </c>
      <c r="I55" s="159">
        <v>24</v>
      </c>
      <c r="J55" s="159" t="s">
        <v>28</v>
      </c>
      <c r="K55" s="123">
        <f t="shared" si="7"/>
        <v>24</v>
      </c>
      <c r="L55" s="298">
        <v>11270</v>
      </c>
      <c r="M55" s="79"/>
      <c r="N55" s="48"/>
      <c r="R55" s="48"/>
      <c r="S55" s="26"/>
      <c r="T55" s="26"/>
      <c r="U55" s="26"/>
      <c r="V55" s="26"/>
    </row>
    <row r="56" spans="1:22" ht="13.5" customHeight="1" x14ac:dyDescent="0.15">
      <c r="A56" s="61">
        <v>2</v>
      </c>
      <c r="B56" s="159" t="s">
        <v>5</v>
      </c>
      <c r="C56" s="43">
        <f t="shared" ref="C56:C64" si="10">SUM(H51)</f>
        <v>88420</v>
      </c>
      <c r="D56" s="5">
        <f t="shared" si="8"/>
        <v>87268</v>
      </c>
      <c r="E56" s="52">
        <f t="shared" ref="E56:E65" si="11">SUM(N67/M67*100)</f>
        <v>103.51084627901803</v>
      </c>
      <c r="F56" s="52">
        <f t="shared" si="9"/>
        <v>101.32007150387312</v>
      </c>
      <c r="G56" s="62"/>
      <c r="H56" s="88">
        <v>12739</v>
      </c>
      <c r="I56" s="159">
        <v>33</v>
      </c>
      <c r="J56" s="159" t="s">
        <v>0</v>
      </c>
      <c r="K56" s="123">
        <f t="shared" si="7"/>
        <v>33</v>
      </c>
      <c r="L56" s="298">
        <v>11682</v>
      </c>
      <c r="M56" s="79"/>
      <c r="N56" s="48"/>
      <c r="R56" s="48"/>
      <c r="S56" s="26"/>
      <c r="T56" s="26"/>
      <c r="U56" s="26"/>
      <c r="V56" s="26"/>
    </row>
    <row r="57" spans="1:22" ht="13.5" customHeight="1" x14ac:dyDescent="0.15">
      <c r="A57" s="61">
        <v>3</v>
      </c>
      <c r="B57" s="159" t="s">
        <v>3</v>
      </c>
      <c r="C57" s="43">
        <f t="shared" si="10"/>
        <v>21817</v>
      </c>
      <c r="D57" s="5">
        <f t="shared" si="8"/>
        <v>24649</v>
      </c>
      <c r="E57" s="52">
        <f t="shared" si="11"/>
        <v>92.078163248079676</v>
      </c>
      <c r="F57" s="52">
        <f t="shared" si="9"/>
        <v>88.510690088847426</v>
      </c>
      <c r="G57" s="62"/>
      <c r="H57" s="88">
        <v>11729</v>
      </c>
      <c r="I57" s="159">
        <v>38</v>
      </c>
      <c r="J57" s="159" t="s">
        <v>38</v>
      </c>
      <c r="K57" s="123">
        <f t="shared" si="7"/>
        <v>38</v>
      </c>
      <c r="L57" s="298">
        <v>8544</v>
      </c>
      <c r="M57" s="79"/>
      <c r="N57" s="48"/>
      <c r="R57" s="48"/>
      <c r="S57" s="26"/>
      <c r="T57" s="26"/>
      <c r="U57" s="26"/>
      <c r="V57" s="26"/>
    </row>
    <row r="58" spans="1:22" ht="13.5" customHeight="1" x14ac:dyDescent="0.15">
      <c r="A58" s="61">
        <v>4</v>
      </c>
      <c r="B58" s="159" t="s">
        <v>2</v>
      </c>
      <c r="C58" s="43">
        <f t="shared" si="10"/>
        <v>18563</v>
      </c>
      <c r="D58" s="5">
        <f t="shared" si="8"/>
        <v>19711</v>
      </c>
      <c r="E58" s="52">
        <f t="shared" si="11"/>
        <v>107.21381540949521</v>
      </c>
      <c r="F58" s="52">
        <f t="shared" si="9"/>
        <v>94.17584090101974</v>
      </c>
      <c r="G58" s="62"/>
      <c r="H58" s="377">
        <v>10858</v>
      </c>
      <c r="I58" s="161">
        <v>25</v>
      </c>
      <c r="J58" s="161" t="s">
        <v>29</v>
      </c>
      <c r="K58" s="123">
        <f t="shared" si="7"/>
        <v>25</v>
      </c>
      <c r="L58" s="296">
        <v>9200</v>
      </c>
      <c r="M58" s="79"/>
      <c r="N58" s="48"/>
      <c r="R58" s="48"/>
      <c r="S58" s="26"/>
      <c r="T58" s="26"/>
      <c r="U58" s="26"/>
      <c r="V58" s="26"/>
    </row>
    <row r="59" spans="1:22" ht="13.5" customHeight="1" thickBot="1" x14ac:dyDescent="0.2">
      <c r="A59" s="61">
        <v>5</v>
      </c>
      <c r="B59" s="159" t="s">
        <v>30</v>
      </c>
      <c r="C59" s="43">
        <f t="shared" si="10"/>
        <v>16430</v>
      </c>
      <c r="D59" s="5">
        <f t="shared" si="8"/>
        <v>16055</v>
      </c>
      <c r="E59" s="52">
        <f t="shared" si="11"/>
        <v>110.81883178200458</v>
      </c>
      <c r="F59" s="52">
        <f t="shared" si="9"/>
        <v>102.33572095920273</v>
      </c>
      <c r="G59" s="72"/>
      <c r="H59" s="377">
        <v>8534</v>
      </c>
      <c r="I59" s="161">
        <v>37</v>
      </c>
      <c r="J59" s="161" t="s">
        <v>37</v>
      </c>
      <c r="K59" s="123">
        <f t="shared" si="7"/>
        <v>37</v>
      </c>
      <c r="L59" s="296">
        <v>6023</v>
      </c>
      <c r="M59" s="79"/>
      <c r="N59" s="48"/>
      <c r="R59" s="48"/>
      <c r="S59" s="26"/>
      <c r="T59" s="26"/>
      <c r="U59" s="26"/>
      <c r="V59" s="26"/>
    </row>
    <row r="60" spans="1:22" ht="13.5" customHeight="1" x14ac:dyDescent="0.15">
      <c r="A60" s="61">
        <v>6</v>
      </c>
      <c r="B60" s="159" t="s">
        <v>28</v>
      </c>
      <c r="C60" s="43">
        <f t="shared" si="10"/>
        <v>12739</v>
      </c>
      <c r="D60" s="5">
        <f t="shared" si="8"/>
        <v>11270</v>
      </c>
      <c r="E60" s="52">
        <f t="shared" si="11"/>
        <v>79.578960519740122</v>
      </c>
      <c r="F60" s="52">
        <f t="shared" si="9"/>
        <v>113.03460514640639</v>
      </c>
      <c r="G60" s="62"/>
      <c r="H60" s="384">
        <v>4154</v>
      </c>
      <c r="I60" s="221">
        <v>34</v>
      </c>
      <c r="J60" s="221" t="s">
        <v>1</v>
      </c>
      <c r="K60" s="81" t="s">
        <v>8</v>
      </c>
      <c r="L60" s="411">
        <v>522066</v>
      </c>
      <c r="R60" s="48"/>
      <c r="S60" s="26"/>
      <c r="T60" s="26"/>
      <c r="U60" s="26"/>
      <c r="V60" s="26"/>
    </row>
    <row r="61" spans="1:22" ht="13.5" customHeight="1" x14ac:dyDescent="0.15">
      <c r="A61" s="61">
        <v>7</v>
      </c>
      <c r="B61" s="159" t="s">
        <v>0</v>
      </c>
      <c r="C61" s="43">
        <f t="shared" si="10"/>
        <v>12739</v>
      </c>
      <c r="D61" s="5">
        <f t="shared" si="8"/>
        <v>11682</v>
      </c>
      <c r="E61" s="52">
        <f t="shared" si="11"/>
        <v>88.631461768593894</v>
      </c>
      <c r="F61" s="52">
        <f t="shared" si="9"/>
        <v>109.04810820065059</v>
      </c>
      <c r="G61" s="62"/>
      <c r="H61" s="88">
        <v>1684</v>
      </c>
      <c r="I61" s="159">
        <v>39</v>
      </c>
      <c r="J61" s="159" t="s">
        <v>39</v>
      </c>
      <c r="K61" s="50"/>
      <c r="L61" s="26"/>
      <c r="N61" s="32"/>
      <c r="R61" s="48"/>
      <c r="S61" s="26"/>
      <c r="T61" s="26"/>
      <c r="U61" s="26"/>
      <c r="V61" s="26"/>
    </row>
    <row r="62" spans="1:22" ht="13.5" customHeight="1" x14ac:dyDescent="0.15">
      <c r="A62" s="61">
        <v>8</v>
      </c>
      <c r="B62" s="159" t="s">
        <v>38</v>
      </c>
      <c r="C62" s="43">
        <f t="shared" si="10"/>
        <v>11729</v>
      </c>
      <c r="D62" s="5">
        <f t="shared" si="8"/>
        <v>8544</v>
      </c>
      <c r="E62" s="52">
        <f t="shared" si="11"/>
        <v>107.8627919808718</v>
      </c>
      <c r="F62" s="52">
        <f t="shared" si="9"/>
        <v>137.27762172284642</v>
      </c>
      <c r="G62" s="73"/>
      <c r="H62" s="88">
        <v>1652</v>
      </c>
      <c r="I62" s="159">
        <v>30</v>
      </c>
      <c r="J62" s="159" t="s">
        <v>98</v>
      </c>
      <c r="K62" s="50"/>
      <c r="R62" s="48"/>
      <c r="S62" s="26"/>
      <c r="T62" s="26"/>
      <c r="U62" s="26"/>
      <c r="V62" s="26"/>
    </row>
    <row r="63" spans="1:22" ht="13.5" customHeight="1" x14ac:dyDescent="0.15">
      <c r="A63" s="61">
        <v>9</v>
      </c>
      <c r="B63" s="161" t="s">
        <v>29</v>
      </c>
      <c r="C63" s="43">
        <f t="shared" si="10"/>
        <v>10858</v>
      </c>
      <c r="D63" s="5">
        <f t="shared" si="8"/>
        <v>9200</v>
      </c>
      <c r="E63" s="52">
        <f t="shared" si="11"/>
        <v>96.696054857957066</v>
      </c>
      <c r="F63" s="52">
        <f t="shared" si="9"/>
        <v>118.02173913043478</v>
      </c>
      <c r="G63" s="72"/>
      <c r="H63" s="88">
        <v>1612</v>
      </c>
      <c r="I63" s="159">
        <v>15</v>
      </c>
      <c r="J63" s="159" t="s">
        <v>20</v>
      </c>
      <c r="K63" s="45"/>
      <c r="L63" s="26"/>
      <c r="R63" s="48"/>
      <c r="S63" s="26"/>
      <c r="T63" s="26"/>
      <c r="U63" s="26"/>
      <c r="V63" s="26"/>
    </row>
    <row r="64" spans="1:22" ht="13.5" customHeight="1" thickBot="1" x14ac:dyDescent="0.2">
      <c r="A64" s="74">
        <v>10</v>
      </c>
      <c r="B64" s="161" t="s">
        <v>37</v>
      </c>
      <c r="C64" s="43">
        <f t="shared" si="10"/>
        <v>8534</v>
      </c>
      <c r="D64" s="5">
        <f t="shared" si="8"/>
        <v>6023</v>
      </c>
      <c r="E64" s="57">
        <f t="shared" si="11"/>
        <v>102.85645414005063</v>
      </c>
      <c r="F64" s="52">
        <f t="shared" si="9"/>
        <v>141.69018761414577</v>
      </c>
      <c r="G64" s="75"/>
      <c r="H64" s="122">
        <v>1500</v>
      </c>
      <c r="I64" s="159">
        <v>29</v>
      </c>
      <c r="J64" s="159" t="s">
        <v>54</v>
      </c>
      <c r="K64" s="45"/>
      <c r="L64" s="26"/>
      <c r="R64" s="48"/>
      <c r="S64" s="26"/>
      <c r="T64" s="26"/>
      <c r="U64" s="26"/>
      <c r="V64" s="26"/>
    </row>
    <row r="65" spans="1:22" ht="13.5" customHeight="1" thickBot="1" x14ac:dyDescent="0.2">
      <c r="A65" s="65"/>
      <c r="B65" s="66" t="s">
        <v>57</v>
      </c>
      <c r="C65" s="67">
        <f>SUM(H90)</f>
        <v>542916</v>
      </c>
      <c r="D65" s="67">
        <f>SUM(L60)</f>
        <v>522066</v>
      </c>
      <c r="E65" s="70">
        <f t="shared" si="11"/>
        <v>119.01693897191161</v>
      </c>
      <c r="F65" s="70">
        <f t="shared" si="9"/>
        <v>103.99374791693003</v>
      </c>
      <c r="G65" s="71"/>
      <c r="H65" s="89">
        <v>1279</v>
      </c>
      <c r="I65" s="159">
        <v>14</v>
      </c>
      <c r="J65" s="159" t="s">
        <v>19</v>
      </c>
      <c r="L65" s="190" t="s">
        <v>104</v>
      </c>
      <c r="M65" s="440" t="s">
        <v>63</v>
      </c>
      <c r="N65" s="42" t="s">
        <v>75</v>
      </c>
      <c r="R65" s="48"/>
      <c r="S65" s="26"/>
      <c r="T65" s="26"/>
      <c r="U65" s="26"/>
      <c r="V65" s="26"/>
    </row>
    <row r="66" spans="1:22" ht="13.5" customHeight="1" x14ac:dyDescent="0.15">
      <c r="H66" s="88">
        <v>991</v>
      </c>
      <c r="I66" s="159">
        <v>35</v>
      </c>
      <c r="J66" s="159" t="s">
        <v>36</v>
      </c>
      <c r="K66" s="116">
        <f>SUM(I50)</f>
        <v>17</v>
      </c>
      <c r="L66" s="159" t="s">
        <v>21</v>
      </c>
      <c r="M66" s="309">
        <v>233725</v>
      </c>
      <c r="N66" s="89">
        <f>SUM(H50)</f>
        <v>326268</v>
      </c>
      <c r="R66" s="48"/>
      <c r="S66" s="26"/>
      <c r="T66" s="26"/>
      <c r="U66" s="26"/>
      <c r="V66" s="26"/>
    </row>
    <row r="67" spans="1:22" ht="13.5" customHeight="1" x14ac:dyDescent="0.15">
      <c r="H67" s="193">
        <v>684</v>
      </c>
      <c r="I67" s="159">
        <v>13</v>
      </c>
      <c r="J67" s="159" t="s">
        <v>7</v>
      </c>
      <c r="K67" s="116">
        <f t="shared" ref="K67:K75" si="12">SUM(I51)</f>
        <v>36</v>
      </c>
      <c r="L67" s="159" t="s">
        <v>5</v>
      </c>
      <c r="M67" s="307">
        <v>85421</v>
      </c>
      <c r="N67" s="89">
        <f t="shared" ref="N67:N75" si="13">SUM(H51)</f>
        <v>88420</v>
      </c>
      <c r="R67" s="48"/>
      <c r="S67" s="26"/>
      <c r="T67" s="26"/>
      <c r="U67" s="26"/>
      <c r="V67" s="26"/>
    </row>
    <row r="68" spans="1:22" ht="13.5" customHeight="1" x14ac:dyDescent="0.15">
      <c r="C68" s="26"/>
      <c r="H68" s="88">
        <v>575</v>
      </c>
      <c r="I68" s="159">
        <v>21</v>
      </c>
      <c r="J68" s="159" t="s">
        <v>25</v>
      </c>
      <c r="K68" s="116">
        <f t="shared" si="12"/>
        <v>16</v>
      </c>
      <c r="L68" s="159" t="s">
        <v>3</v>
      </c>
      <c r="M68" s="307">
        <v>23694</v>
      </c>
      <c r="N68" s="89">
        <f t="shared" si="13"/>
        <v>21817</v>
      </c>
      <c r="R68" s="48"/>
      <c r="S68" s="26"/>
      <c r="T68" s="26"/>
      <c r="U68" s="26"/>
      <c r="V68" s="26"/>
    </row>
    <row r="69" spans="1:22" ht="13.5" customHeight="1" x14ac:dyDescent="0.15">
      <c r="H69" s="290">
        <v>384</v>
      </c>
      <c r="I69" s="159">
        <v>1</v>
      </c>
      <c r="J69" s="159" t="s">
        <v>4</v>
      </c>
      <c r="K69" s="116">
        <f t="shared" si="12"/>
        <v>40</v>
      </c>
      <c r="L69" s="159" t="s">
        <v>2</v>
      </c>
      <c r="M69" s="307">
        <v>17314</v>
      </c>
      <c r="N69" s="89">
        <f t="shared" si="13"/>
        <v>18563</v>
      </c>
      <c r="R69" s="48"/>
      <c r="S69" s="26"/>
      <c r="T69" s="26"/>
      <c r="U69" s="26"/>
      <c r="V69" s="26"/>
    </row>
    <row r="70" spans="1:22" ht="13.5" customHeight="1" x14ac:dyDescent="0.15">
      <c r="H70" s="88">
        <v>126</v>
      </c>
      <c r="I70" s="159">
        <v>9</v>
      </c>
      <c r="J70" s="3" t="s">
        <v>164</v>
      </c>
      <c r="K70" s="116">
        <f t="shared" si="12"/>
        <v>26</v>
      </c>
      <c r="L70" s="159" t="s">
        <v>30</v>
      </c>
      <c r="M70" s="307">
        <v>14826</v>
      </c>
      <c r="N70" s="89">
        <f t="shared" si="13"/>
        <v>16430</v>
      </c>
      <c r="R70" s="48"/>
      <c r="S70" s="26"/>
      <c r="T70" s="26"/>
      <c r="U70" s="26"/>
      <c r="V70" s="26"/>
    </row>
    <row r="71" spans="1:22" ht="13.5" customHeight="1" x14ac:dyDescent="0.15">
      <c r="H71" s="88">
        <v>84</v>
      </c>
      <c r="I71" s="159">
        <v>2</v>
      </c>
      <c r="J71" s="159" t="s">
        <v>6</v>
      </c>
      <c r="K71" s="116">
        <f t="shared" si="12"/>
        <v>24</v>
      </c>
      <c r="L71" s="159" t="s">
        <v>28</v>
      </c>
      <c r="M71" s="307">
        <v>16008</v>
      </c>
      <c r="N71" s="89">
        <f t="shared" si="13"/>
        <v>12739</v>
      </c>
      <c r="R71" s="48"/>
      <c r="S71" s="26"/>
      <c r="T71" s="26"/>
      <c r="U71" s="26"/>
      <c r="V71" s="26"/>
    </row>
    <row r="72" spans="1:22" ht="13.5" customHeight="1" x14ac:dyDescent="0.15">
      <c r="H72" s="88">
        <v>51</v>
      </c>
      <c r="I72" s="159">
        <v>27</v>
      </c>
      <c r="J72" s="159" t="s">
        <v>31</v>
      </c>
      <c r="K72" s="116">
        <f t="shared" si="12"/>
        <v>33</v>
      </c>
      <c r="L72" s="159" t="s">
        <v>0</v>
      </c>
      <c r="M72" s="307">
        <v>14373</v>
      </c>
      <c r="N72" s="89">
        <f t="shared" si="13"/>
        <v>12739</v>
      </c>
      <c r="R72" s="48"/>
      <c r="S72" s="26"/>
      <c r="T72" s="26"/>
      <c r="U72" s="26"/>
      <c r="V72" s="26"/>
    </row>
    <row r="73" spans="1:22" ht="13.5" customHeight="1" x14ac:dyDescent="0.15">
      <c r="H73" s="290">
        <v>10</v>
      </c>
      <c r="I73" s="159">
        <v>23</v>
      </c>
      <c r="J73" s="159" t="s">
        <v>27</v>
      </c>
      <c r="K73" s="116">
        <f t="shared" si="12"/>
        <v>38</v>
      </c>
      <c r="L73" s="159" t="s">
        <v>38</v>
      </c>
      <c r="M73" s="307">
        <v>10874</v>
      </c>
      <c r="N73" s="89">
        <f t="shared" si="13"/>
        <v>11729</v>
      </c>
      <c r="R73" s="48"/>
      <c r="S73" s="26"/>
      <c r="T73" s="26"/>
      <c r="U73" s="26"/>
      <c r="V73" s="26"/>
    </row>
    <row r="74" spans="1:22" ht="13.5" customHeight="1" x14ac:dyDescent="0.15">
      <c r="H74" s="88">
        <v>9</v>
      </c>
      <c r="I74" s="159">
        <v>4</v>
      </c>
      <c r="J74" s="159" t="s">
        <v>11</v>
      </c>
      <c r="K74" s="116">
        <f t="shared" si="12"/>
        <v>25</v>
      </c>
      <c r="L74" s="161" t="s">
        <v>29</v>
      </c>
      <c r="M74" s="308">
        <v>11229</v>
      </c>
      <c r="N74" s="89">
        <f t="shared" si="13"/>
        <v>10858</v>
      </c>
      <c r="R74" s="48"/>
      <c r="S74" s="26"/>
      <c r="T74" s="26"/>
      <c r="U74" s="26"/>
      <c r="V74" s="26"/>
    </row>
    <row r="75" spans="1:22" ht="13.5" customHeight="1" thickBot="1" x14ac:dyDescent="0.2">
      <c r="H75" s="88">
        <v>6</v>
      </c>
      <c r="I75" s="159">
        <v>11</v>
      </c>
      <c r="J75" s="159" t="s">
        <v>17</v>
      </c>
      <c r="K75" s="116">
        <f t="shared" si="12"/>
        <v>37</v>
      </c>
      <c r="L75" s="161" t="s">
        <v>37</v>
      </c>
      <c r="M75" s="308">
        <v>8297</v>
      </c>
      <c r="N75" s="165">
        <f t="shared" si="13"/>
        <v>8534</v>
      </c>
      <c r="R75" s="48"/>
      <c r="S75" s="26"/>
      <c r="T75" s="26"/>
      <c r="U75" s="26"/>
      <c r="V75" s="26"/>
    </row>
    <row r="76" spans="1:22" ht="13.5" customHeight="1" thickTop="1" x14ac:dyDescent="0.15">
      <c r="H76" s="88">
        <v>6</v>
      </c>
      <c r="I76" s="159">
        <v>18</v>
      </c>
      <c r="J76" s="159" t="s">
        <v>22</v>
      </c>
      <c r="K76" s="3"/>
      <c r="L76" s="333" t="s">
        <v>107</v>
      </c>
      <c r="M76" s="338">
        <v>456167</v>
      </c>
      <c r="N76" s="170">
        <f>SUM(H90)</f>
        <v>542916</v>
      </c>
      <c r="R76" s="48"/>
      <c r="S76" s="26"/>
      <c r="T76" s="26"/>
      <c r="U76" s="26"/>
      <c r="V76" s="26"/>
    </row>
    <row r="77" spans="1:22" ht="13.5" customHeight="1" x14ac:dyDescent="0.15">
      <c r="H77" s="88">
        <v>6</v>
      </c>
      <c r="I77" s="159">
        <v>28</v>
      </c>
      <c r="J77" s="159" t="s">
        <v>32</v>
      </c>
      <c r="K77" s="45"/>
      <c r="L77" s="29"/>
      <c r="R77" s="48"/>
      <c r="S77" s="26"/>
      <c r="T77" s="26"/>
      <c r="U77" s="26"/>
      <c r="V77" s="26"/>
    </row>
    <row r="78" spans="1:22" ht="13.5" customHeight="1" x14ac:dyDescent="0.15">
      <c r="H78" s="89">
        <v>3</v>
      </c>
      <c r="I78" s="159">
        <v>3</v>
      </c>
      <c r="J78" s="159" t="s">
        <v>10</v>
      </c>
      <c r="K78" s="45"/>
      <c r="L78" s="29"/>
      <c r="R78" s="48"/>
      <c r="S78" s="26"/>
      <c r="T78" s="26"/>
      <c r="U78" s="26"/>
      <c r="V78" s="26"/>
    </row>
    <row r="79" spans="1:22" ht="13.5" customHeight="1" x14ac:dyDescent="0.15">
      <c r="H79" s="88">
        <v>3</v>
      </c>
      <c r="I79" s="159">
        <v>22</v>
      </c>
      <c r="J79" s="159" t="s">
        <v>26</v>
      </c>
      <c r="K79" s="45"/>
      <c r="L79" s="29"/>
      <c r="R79" s="48"/>
      <c r="S79" s="26"/>
      <c r="T79" s="26"/>
      <c r="U79" s="26"/>
      <c r="V79" s="26"/>
    </row>
    <row r="80" spans="1:22" ht="13.5" customHeight="1" x14ac:dyDescent="0.15">
      <c r="H80" s="122">
        <v>0</v>
      </c>
      <c r="I80" s="159">
        <v>5</v>
      </c>
      <c r="J80" s="159" t="s">
        <v>12</v>
      </c>
      <c r="K80" s="45"/>
      <c r="L80" s="29"/>
      <c r="R80" s="48"/>
      <c r="S80" s="26"/>
      <c r="T80" s="26"/>
      <c r="U80" s="26"/>
      <c r="V80" s="26"/>
    </row>
    <row r="81" spans="8:22" ht="13.5" customHeight="1" x14ac:dyDescent="0.15">
      <c r="H81" s="408">
        <v>0</v>
      </c>
      <c r="I81" s="159">
        <v>6</v>
      </c>
      <c r="J81" s="159" t="s">
        <v>13</v>
      </c>
      <c r="K81" s="45"/>
      <c r="L81" s="29"/>
      <c r="R81" s="48"/>
      <c r="S81" s="26"/>
      <c r="T81" s="26"/>
      <c r="U81" s="26"/>
      <c r="V81" s="26"/>
    </row>
    <row r="82" spans="8:22" ht="13.5" customHeight="1" x14ac:dyDescent="0.15">
      <c r="H82" s="88">
        <v>0</v>
      </c>
      <c r="I82" s="159">
        <v>7</v>
      </c>
      <c r="J82" s="159" t="s">
        <v>14</v>
      </c>
      <c r="K82" s="45"/>
      <c r="L82" s="29"/>
      <c r="R82" s="48"/>
      <c r="S82" s="26"/>
      <c r="T82" s="26"/>
      <c r="U82" s="26"/>
      <c r="V82" s="26"/>
    </row>
    <row r="83" spans="8:22" ht="13.5" customHeight="1" x14ac:dyDescent="0.15">
      <c r="H83" s="88">
        <v>0</v>
      </c>
      <c r="I83" s="159">
        <v>8</v>
      </c>
      <c r="J83" s="159" t="s">
        <v>15</v>
      </c>
      <c r="K83" s="45"/>
      <c r="L83" s="29"/>
      <c r="R83" s="48"/>
      <c r="S83" s="26"/>
      <c r="T83" s="26"/>
      <c r="U83" s="26"/>
      <c r="V83" s="26"/>
    </row>
    <row r="84" spans="8:22" ht="13.5" customHeight="1" x14ac:dyDescent="0.15">
      <c r="H84" s="88">
        <v>0</v>
      </c>
      <c r="I84" s="159">
        <v>10</v>
      </c>
      <c r="J84" s="159" t="s">
        <v>16</v>
      </c>
      <c r="K84" s="45"/>
      <c r="L84" s="29"/>
      <c r="R84" s="48"/>
      <c r="S84" s="26"/>
      <c r="T84" s="26"/>
      <c r="U84" s="26"/>
      <c r="V84" s="26"/>
    </row>
    <row r="85" spans="8:22" ht="13.5" customHeight="1" x14ac:dyDescent="0.15">
      <c r="H85" s="88">
        <v>0</v>
      </c>
      <c r="I85" s="159">
        <v>12</v>
      </c>
      <c r="J85" s="159" t="s">
        <v>18</v>
      </c>
      <c r="K85" s="45"/>
      <c r="L85" s="29"/>
      <c r="R85" s="48"/>
      <c r="S85" s="26"/>
      <c r="T85" s="26"/>
      <c r="U85" s="26"/>
      <c r="V85" s="26"/>
    </row>
    <row r="86" spans="8:22" ht="13.5" customHeight="1" x14ac:dyDescent="0.15">
      <c r="H86" s="88">
        <v>0</v>
      </c>
      <c r="I86" s="159">
        <v>19</v>
      </c>
      <c r="J86" s="159" t="s">
        <v>23</v>
      </c>
      <c r="K86" s="45"/>
      <c r="L86" s="29"/>
      <c r="R86" s="48"/>
      <c r="S86" s="26"/>
      <c r="T86" s="26"/>
      <c r="U86" s="26"/>
      <c r="V86" s="26"/>
    </row>
    <row r="87" spans="8:22" ht="13.5" customHeight="1" x14ac:dyDescent="0.15">
      <c r="H87" s="88">
        <v>0</v>
      </c>
      <c r="I87" s="159">
        <v>20</v>
      </c>
      <c r="J87" s="159" t="s">
        <v>24</v>
      </c>
      <c r="K87" s="45"/>
      <c r="L87" s="26"/>
      <c r="R87" s="48"/>
      <c r="S87" s="30"/>
      <c r="T87" s="30"/>
      <c r="U87" s="30"/>
    </row>
    <row r="88" spans="8:22" ht="13.5" customHeight="1" x14ac:dyDescent="0.15">
      <c r="H88" s="88">
        <v>0</v>
      </c>
      <c r="I88" s="159">
        <v>31</v>
      </c>
      <c r="J88" s="159" t="s">
        <v>34</v>
      </c>
      <c r="K88" s="45"/>
      <c r="L88" s="26"/>
    </row>
    <row r="89" spans="8:22" ht="13.5" customHeight="1" x14ac:dyDescent="0.15">
      <c r="H89" s="88">
        <v>0</v>
      </c>
      <c r="I89" s="159">
        <v>32</v>
      </c>
      <c r="J89" s="159" t="s">
        <v>35</v>
      </c>
      <c r="K89" s="45"/>
      <c r="L89" s="26"/>
    </row>
    <row r="90" spans="8:22" ht="13.5" customHeight="1" x14ac:dyDescent="0.15">
      <c r="H90" s="117">
        <f>SUM(H50:H89)</f>
        <v>542916</v>
      </c>
      <c r="I90" s="3"/>
      <c r="J90" s="6" t="s">
        <v>48</v>
      </c>
      <c r="K90" s="54"/>
    </row>
  </sheetData>
  <sortState ref="H49:J89">
    <sortCondition descending="1" ref="H49:H8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C66B5-3D3E-478F-9DD4-3A1B022C4ED5}">
  <sheetPr>
    <tabColor rgb="FFCC99FF"/>
  </sheetPr>
  <dimension ref="A1:U109"/>
  <sheetViews>
    <sheetView zoomScaleNormal="100" workbookViewId="0">
      <selection activeCell="I50" sqref="I50:J58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29" customWidth="1"/>
    <col min="10" max="10" width="12.87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25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 x14ac:dyDescent="0.15">
      <c r="A1" s="463" t="s">
        <v>216</v>
      </c>
      <c r="B1" s="464"/>
      <c r="C1" s="464"/>
      <c r="D1" s="464"/>
      <c r="E1" s="464"/>
      <c r="F1" s="464"/>
      <c r="G1" s="464"/>
      <c r="I1" s="385"/>
      <c r="J1" s="396"/>
      <c r="M1" s="16"/>
      <c r="N1" t="s">
        <v>193</v>
      </c>
      <c r="O1" s="403"/>
      <c r="Q1" s="280" t="s">
        <v>185</v>
      </c>
    </row>
    <row r="2" spans="1:19" ht="13.5" customHeight="1" x14ac:dyDescent="0.15">
      <c r="H2" s="3"/>
      <c r="I2" s="143" t="s">
        <v>9</v>
      </c>
      <c r="J2" s="8" t="s">
        <v>68</v>
      </c>
      <c r="K2" s="3" t="s">
        <v>44</v>
      </c>
      <c r="L2" s="3"/>
      <c r="M2" s="8" t="s">
        <v>9</v>
      </c>
      <c r="N2" s="404"/>
      <c r="O2" s="89"/>
      <c r="P2" s="3"/>
      <c r="Q2" s="404"/>
      <c r="R2" s="401"/>
      <c r="S2" s="402"/>
    </row>
    <row r="3" spans="1:19" ht="13.5" customHeight="1" x14ac:dyDescent="0.15">
      <c r="H3" s="3">
        <v>17</v>
      </c>
      <c r="I3" s="159" t="s">
        <v>21</v>
      </c>
      <c r="J3" s="218">
        <v>384184</v>
      </c>
      <c r="K3" s="196">
        <v>1</v>
      </c>
      <c r="L3" s="3">
        <f>SUM(H3)</f>
        <v>17</v>
      </c>
      <c r="M3" s="159" t="s">
        <v>21</v>
      </c>
      <c r="N3" s="13">
        <f>SUM(J3)</f>
        <v>384184</v>
      </c>
      <c r="O3" s="3">
        <f>SUM(H3)</f>
        <v>17</v>
      </c>
      <c r="P3" s="159" t="s">
        <v>21</v>
      </c>
      <c r="Q3" s="197">
        <v>348200</v>
      </c>
      <c r="R3" s="401"/>
      <c r="S3" s="402"/>
    </row>
    <row r="4" spans="1:19" ht="13.5" customHeight="1" x14ac:dyDescent="0.15">
      <c r="H4" s="3">
        <v>26</v>
      </c>
      <c r="I4" s="159" t="s">
        <v>30</v>
      </c>
      <c r="J4" s="13">
        <v>144609</v>
      </c>
      <c r="K4" s="196">
        <v>2</v>
      </c>
      <c r="L4" s="3">
        <f t="shared" ref="L4:L12" si="0">SUM(H4)</f>
        <v>26</v>
      </c>
      <c r="M4" s="159" t="s">
        <v>30</v>
      </c>
      <c r="N4" s="13">
        <f t="shared" ref="N4:N12" si="1">SUM(J4)</f>
        <v>144609</v>
      </c>
      <c r="O4" s="3">
        <f t="shared" ref="O4:O12" si="2">SUM(H4)</f>
        <v>26</v>
      </c>
      <c r="P4" s="159" t="s">
        <v>30</v>
      </c>
      <c r="Q4" s="86">
        <v>137710</v>
      </c>
      <c r="R4" s="401"/>
      <c r="S4" s="402"/>
    </row>
    <row r="5" spans="1:19" ht="13.5" customHeight="1" x14ac:dyDescent="0.15">
      <c r="H5" s="3">
        <v>36</v>
      </c>
      <c r="I5" s="159" t="s">
        <v>5</v>
      </c>
      <c r="J5" s="13">
        <v>121731</v>
      </c>
      <c r="K5" s="196">
        <v>3</v>
      </c>
      <c r="L5" s="3">
        <f t="shared" si="0"/>
        <v>36</v>
      </c>
      <c r="M5" s="159" t="s">
        <v>5</v>
      </c>
      <c r="N5" s="13">
        <f t="shared" si="1"/>
        <v>121731</v>
      </c>
      <c r="O5" s="3">
        <f t="shared" si="2"/>
        <v>36</v>
      </c>
      <c r="P5" s="159" t="s">
        <v>5</v>
      </c>
      <c r="Q5" s="86">
        <v>136136</v>
      </c>
    </row>
    <row r="6" spans="1:19" ht="13.5" customHeight="1" x14ac:dyDescent="0.15">
      <c r="H6" s="3">
        <v>33</v>
      </c>
      <c r="I6" s="159" t="s">
        <v>0</v>
      </c>
      <c r="J6" s="218">
        <v>93660</v>
      </c>
      <c r="K6" s="196">
        <v>4</v>
      </c>
      <c r="L6" s="3">
        <f t="shared" si="0"/>
        <v>33</v>
      </c>
      <c r="M6" s="159" t="s">
        <v>0</v>
      </c>
      <c r="N6" s="13">
        <f t="shared" si="1"/>
        <v>93660</v>
      </c>
      <c r="O6" s="3">
        <f t="shared" si="2"/>
        <v>33</v>
      </c>
      <c r="P6" s="159" t="s">
        <v>0</v>
      </c>
      <c r="Q6" s="86">
        <v>91720</v>
      </c>
    </row>
    <row r="7" spans="1:19" ht="13.5" customHeight="1" x14ac:dyDescent="0.15">
      <c r="H7" s="3">
        <v>31</v>
      </c>
      <c r="I7" s="159" t="s">
        <v>64</v>
      </c>
      <c r="J7" s="218">
        <v>88880</v>
      </c>
      <c r="K7" s="196">
        <v>5</v>
      </c>
      <c r="L7" s="3">
        <f t="shared" si="0"/>
        <v>31</v>
      </c>
      <c r="M7" s="159" t="s">
        <v>64</v>
      </c>
      <c r="N7" s="13">
        <f t="shared" si="1"/>
        <v>88880</v>
      </c>
      <c r="O7" s="3">
        <f t="shared" si="2"/>
        <v>31</v>
      </c>
      <c r="P7" s="159" t="s">
        <v>64</v>
      </c>
      <c r="Q7" s="86">
        <v>80561</v>
      </c>
    </row>
    <row r="8" spans="1:19" ht="13.5" customHeight="1" x14ac:dyDescent="0.15">
      <c r="H8" s="3">
        <v>16</v>
      </c>
      <c r="I8" s="159" t="s">
        <v>3</v>
      </c>
      <c r="J8" s="13">
        <v>69725</v>
      </c>
      <c r="K8" s="196">
        <v>6</v>
      </c>
      <c r="L8" s="3">
        <f t="shared" si="0"/>
        <v>16</v>
      </c>
      <c r="M8" s="159" t="s">
        <v>3</v>
      </c>
      <c r="N8" s="13">
        <f t="shared" si="1"/>
        <v>69725</v>
      </c>
      <c r="O8" s="3">
        <f t="shared" si="2"/>
        <v>16</v>
      </c>
      <c r="P8" s="159" t="s">
        <v>3</v>
      </c>
      <c r="Q8" s="86">
        <v>72927</v>
      </c>
    </row>
    <row r="9" spans="1:19" ht="13.5" customHeight="1" x14ac:dyDescent="0.15">
      <c r="H9" s="77">
        <v>40</v>
      </c>
      <c r="I9" s="161" t="s">
        <v>2</v>
      </c>
      <c r="J9" s="13">
        <v>67586</v>
      </c>
      <c r="K9" s="196">
        <v>7</v>
      </c>
      <c r="L9" s="3">
        <f t="shared" si="0"/>
        <v>40</v>
      </c>
      <c r="M9" s="161" t="s">
        <v>2</v>
      </c>
      <c r="N9" s="13">
        <f t="shared" si="1"/>
        <v>67586</v>
      </c>
      <c r="O9" s="3">
        <f t="shared" si="2"/>
        <v>40</v>
      </c>
      <c r="P9" s="161" t="s">
        <v>2</v>
      </c>
      <c r="Q9" s="86">
        <v>62253</v>
      </c>
    </row>
    <row r="10" spans="1:19" ht="13.5" customHeight="1" x14ac:dyDescent="0.15">
      <c r="H10" s="3">
        <v>34</v>
      </c>
      <c r="I10" s="159" t="s">
        <v>1</v>
      </c>
      <c r="J10" s="13">
        <v>64230</v>
      </c>
      <c r="K10" s="196">
        <v>8</v>
      </c>
      <c r="L10" s="3">
        <f t="shared" si="0"/>
        <v>34</v>
      </c>
      <c r="M10" s="159" t="s">
        <v>1</v>
      </c>
      <c r="N10" s="13">
        <f t="shared" si="1"/>
        <v>64230</v>
      </c>
      <c r="O10" s="3">
        <f t="shared" si="2"/>
        <v>34</v>
      </c>
      <c r="P10" s="159" t="s">
        <v>1</v>
      </c>
      <c r="Q10" s="86">
        <v>68465</v>
      </c>
    </row>
    <row r="11" spans="1:19" ht="13.5" customHeight="1" x14ac:dyDescent="0.15">
      <c r="H11" s="14">
        <v>25</v>
      </c>
      <c r="I11" s="161" t="s">
        <v>29</v>
      </c>
      <c r="J11" s="13">
        <v>54279</v>
      </c>
      <c r="K11" s="196">
        <v>9</v>
      </c>
      <c r="L11" s="3">
        <f t="shared" si="0"/>
        <v>25</v>
      </c>
      <c r="M11" s="161" t="s">
        <v>29</v>
      </c>
      <c r="N11" s="13">
        <f t="shared" si="1"/>
        <v>54279</v>
      </c>
      <c r="O11" s="3">
        <f t="shared" si="2"/>
        <v>25</v>
      </c>
      <c r="P11" s="161" t="s">
        <v>29</v>
      </c>
      <c r="Q11" s="86">
        <v>37323</v>
      </c>
    </row>
    <row r="12" spans="1:19" ht="13.5" customHeight="1" thickBot="1" x14ac:dyDescent="0.2">
      <c r="H12" s="272">
        <v>2</v>
      </c>
      <c r="I12" s="378" t="s">
        <v>6</v>
      </c>
      <c r="J12" s="421">
        <v>48947</v>
      </c>
      <c r="K12" s="195">
        <v>10</v>
      </c>
      <c r="L12" s="3">
        <f t="shared" si="0"/>
        <v>2</v>
      </c>
      <c r="M12" s="378" t="s">
        <v>6</v>
      </c>
      <c r="N12" s="113">
        <f t="shared" si="1"/>
        <v>48947</v>
      </c>
      <c r="O12" s="14">
        <f t="shared" si="2"/>
        <v>2</v>
      </c>
      <c r="P12" s="378" t="s">
        <v>6</v>
      </c>
      <c r="Q12" s="198">
        <v>43356</v>
      </c>
    </row>
    <row r="13" spans="1:19" ht="13.5" customHeight="1" thickTop="1" thickBot="1" x14ac:dyDescent="0.2">
      <c r="H13" s="121">
        <v>38</v>
      </c>
      <c r="I13" s="173" t="s">
        <v>38</v>
      </c>
      <c r="J13" s="436">
        <v>48757</v>
      </c>
      <c r="K13" s="103"/>
      <c r="L13" s="78"/>
      <c r="M13" s="162"/>
      <c r="N13" s="337">
        <f>SUM(J43)</f>
        <v>1484320</v>
      </c>
      <c r="O13" s="3"/>
      <c r="P13" s="271" t="s">
        <v>8</v>
      </c>
      <c r="Q13" s="199">
        <v>1451911</v>
      </c>
    </row>
    <row r="14" spans="1:19" ht="13.5" customHeight="1" x14ac:dyDescent="0.15">
      <c r="B14" s="19"/>
      <c r="H14" s="3">
        <v>13</v>
      </c>
      <c r="I14" s="159" t="s">
        <v>7</v>
      </c>
      <c r="J14" s="13">
        <v>47515</v>
      </c>
      <c r="K14" s="103"/>
      <c r="L14" s="26"/>
      <c r="N14" t="s">
        <v>59</v>
      </c>
      <c r="O14"/>
    </row>
    <row r="15" spans="1:19" ht="13.5" customHeight="1" x14ac:dyDescent="0.15">
      <c r="H15" s="3">
        <v>24</v>
      </c>
      <c r="I15" s="159" t="s">
        <v>28</v>
      </c>
      <c r="J15" s="13">
        <v>42983</v>
      </c>
      <c r="K15" s="103"/>
      <c r="L15" s="26"/>
      <c r="M15" t="s">
        <v>194</v>
      </c>
      <c r="N15" s="15"/>
      <c r="O15"/>
      <c r="P15" t="s">
        <v>195</v>
      </c>
      <c r="Q15" s="85" t="s">
        <v>183</v>
      </c>
    </row>
    <row r="16" spans="1:19" ht="13.5" customHeight="1" x14ac:dyDescent="0.15">
      <c r="C16" s="15"/>
      <c r="E16" s="17"/>
      <c r="H16" s="3">
        <v>37</v>
      </c>
      <c r="I16" s="159" t="s">
        <v>37</v>
      </c>
      <c r="J16" s="136">
        <v>27455</v>
      </c>
      <c r="K16" s="103"/>
      <c r="L16" s="3">
        <f>SUM(L3)</f>
        <v>17</v>
      </c>
      <c r="M16" s="13">
        <f>SUM(N3)</f>
        <v>384184</v>
      </c>
      <c r="N16" s="159" t="s">
        <v>21</v>
      </c>
      <c r="O16" s="3">
        <f>SUM(O3)</f>
        <v>17</v>
      </c>
      <c r="P16" s="13">
        <f>SUM(M16)</f>
        <v>384184</v>
      </c>
      <c r="Q16" s="276">
        <v>337150</v>
      </c>
      <c r="R16" s="79"/>
    </row>
    <row r="17" spans="2:20" ht="13.5" customHeight="1" x14ac:dyDescent="0.15">
      <c r="C17" s="15"/>
      <c r="E17" s="17"/>
      <c r="H17" s="3">
        <v>3</v>
      </c>
      <c r="I17" s="159" t="s">
        <v>10</v>
      </c>
      <c r="J17" s="13">
        <v>22770</v>
      </c>
      <c r="K17" s="103"/>
      <c r="L17" s="3">
        <f t="shared" ref="L17:L25" si="3">SUM(L4)</f>
        <v>26</v>
      </c>
      <c r="M17" s="13">
        <f t="shared" ref="M17:M25" si="4">SUM(N4)</f>
        <v>144609</v>
      </c>
      <c r="N17" s="159" t="s">
        <v>30</v>
      </c>
      <c r="O17" s="3">
        <f t="shared" ref="O17:O25" si="5">SUM(O4)</f>
        <v>26</v>
      </c>
      <c r="P17" s="13">
        <f t="shared" ref="P17:P25" si="6">SUM(M17)</f>
        <v>144609</v>
      </c>
      <c r="Q17" s="277">
        <v>140721</v>
      </c>
      <c r="R17" s="79"/>
      <c r="S17" s="42"/>
    </row>
    <row r="18" spans="2:20" ht="13.5" customHeight="1" x14ac:dyDescent="0.15">
      <c r="C18" s="15"/>
      <c r="E18" s="17"/>
      <c r="H18" s="3">
        <v>9</v>
      </c>
      <c r="I18" s="3" t="s">
        <v>164</v>
      </c>
      <c r="J18" s="136">
        <v>20281</v>
      </c>
      <c r="K18" s="103"/>
      <c r="L18" s="3">
        <f t="shared" si="3"/>
        <v>36</v>
      </c>
      <c r="M18" s="13">
        <f t="shared" si="4"/>
        <v>121731</v>
      </c>
      <c r="N18" s="159" t="s">
        <v>5</v>
      </c>
      <c r="O18" s="3">
        <f t="shared" si="5"/>
        <v>36</v>
      </c>
      <c r="P18" s="13">
        <f t="shared" si="6"/>
        <v>121731</v>
      </c>
      <c r="Q18" s="277">
        <v>129846</v>
      </c>
      <c r="R18" s="79"/>
      <c r="S18" s="111"/>
    </row>
    <row r="19" spans="2:20" ht="13.5" customHeight="1" x14ac:dyDescent="0.15">
      <c r="C19" s="15"/>
      <c r="E19" s="17"/>
      <c r="H19" s="3">
        <v>1</v>
      </c>
      <c r="I19" s="159" t="s">
        <v>4</v>
      </c>
      <c r="J19" s="13">
        <v>19703</v>
      </c>
      <c r="L19" s="3">
        <f t="shared" si="3"/>
        <v>33</v>
      </c>
      <c r="M19" s="13">
        <f t="shared" si="4"/>
        <v>93660</v>
      </c>
      <c r="N19" s="159" t="s">
        <v>0</v>
      </c>
      <c r="O19" s="3">
        <f t="shared" si="5"/>
        <v>33</v>
      </c>
      <c r="P19" s="13">
        <f t="shared" si="6"/>
        <v>93660</v>
      </c>
      <c r="Q19" s="277">
        <v>84116</v>
      </c>
      <c r="R19" s="79"/>
      <c r="S19" s="124"/>
    </row>
    <row r="20" spans="2:20" ht="13.5" customHeight="1" x14ac:dyDescent="0.15">
      <c r="B20" s="18"/>
      <c r="C20" s="15"/>
      <c r="E20" s="17"/>
      <c r="H20" s="3">
        <v>22</v>
      </c>
      <c r="I20" s="159" t="s">
        <v>26</v>
      </c>
      <c r="J20" s="13">
        <v>18987</v>
      </c>
      <c r="L20" s="3">
        <f t="shared" si="3"/>
        <v>31</v>
      </c>
      <c r="M20" s="13">
        <f t="shared" si="4"/>
        <v>88880</v>
      </c>
      <c r="N20" s="159" t="s">
        <v>64</v>
      </c>
      <c r="O20" s="3">
        <f t="shared" si="5"/>
        <v>31</v>
      </c>
      <c r="P20" s="13">
        <f t="shared" si="6"/>
        <v>88880</v>
      </c>
      <c r="Q20" s="277">
        <v>85206</v>
      </c>
      <c r="R20" s="79"/>
      <c r="S20" s="124"/>
    </row>
    <row r="21" spans="2:20" ht="13.5" customHeight="1" x14ac:dyDescent="0.15">
      <c r="B21" s="18"/>
      <c r="C21" s="15"/>
      <c r="E21" s="17"/>
      <c r="H21" s="3">
        <v>14</v>
      </c>
      <c r="I21" s="159" t="s">
        <v>19</v>
      </c>
      <c r="J21" s="13">
        <v>16599</v>
      </c>
      <c r="L21" s="3">
        <f t="shared" si="3"/>
        <v>16</v>
      </c>
      <c r="M21" s="13">
        <f t="shared" si="4"/>
        <v>69725</v>
      </c>
      <c r="N21" s="159" t="s">
        <v>3</v>
      </c>
      <c r="O21" s="3">
        <f t="shared" si="5"/>
        <v>16</v>
      </c>
      <c r="P21" s="13">
        <f t="shared" si="6"/>
        <v>69725</v>
      </c>
      <c r="Q21" s="277">
        <v>68440</v>
      </c>
      <c r="R21" s="79"/>
      <c r="S21" s="28"/>
    </row>
    <row r="22" spans="2:20" ht="13.5" customHeight="1" x14ac:dyDescent="0.15">
      <c r="C22" s="15"/>
      <c r="E22" s="17"/>
      <c r="H22" s="3">
        <v>21</v>
      </c>
      <c r="I22" s="3" t="s">
        <v>157</v>
      </c>
      <c r="J22" s="218">
        <v>13014</v>
      </c>
      <c r="K22" s="15"/>
      <c r="L22" s="3">
        <f t="shared" si="3"/>
        <v>40</v>
      </c>
      <c r="M22" s="13">
        <f t="shared" si="4"/>
        <v>67586</v>
      </c>
      <c r="N22" s="161" t="s">
        <v>2</v>
      </c>
      <c r="O22" s="3">
        <f t="shared" si="5"/>
        <v>40</v>
      </c>
      <c r="P22" s="13">
        <f t="shared" si="6"/>
        <v>67586</v>
      </c>
      <c r="Q22" s="277">
        <v>67978</v>
      </c>
      <c r="R22" s="79"/>
    </row>
    <row r="23" spans="2:20" ht="13.5" customHeight="1" x14ac:dyDescent="0.15">
      <c r="B23" s="18"/>
      <c r="C23" s="15"/>
      <c r="E23" s="17"/>
      <c r="H23" s="3">
        <v>29</v>
      </c>
      <c r="I23" s="159" t="s">
        <v>54</v>
      </c>
      <c r="J23" s="13">
        <v>11404</v>
      </c>
      <c r="K23" s="15"/>
      <c r="L23" s="3">
        <f t="shared" si="3"/>
        <v>34</v>
      </c>
      <c r="M23" s="13">
        <f t="shared" si="4"/>
        <v>64230</v>
      </c>
      <c r="N23" s="159" t="s">
        <v>1</v>
      </c>
      <c r="O23" s="3">
        <f t="shared" si="5"/>
        <v>34</v>
      </c>
      <c r="P23" s="13">
        <f t="shared" si="6"/>
        <v>64230</v>
      </c>
      <c r="Q23" s="277">
        <v>63405</v>
      </c>
      <c r="R23" s="79"/>
      <c r="S23" s="42"/>
    </row>
    <row r="24" spans="2:20" ht="13.5" customHeight="1" x14ac:dyDescent="0.15">
      <c r="C24" s="15"/>
      <c r="E24" s="17"/>
      <c r="H24" s="3">
        <v>11</v>
      </c>
      <c r="I24" s="159" t="s">
        <v>17</v>
      </c>
      <c r="J24" s="413">
        <v>11054</v>
      </c>
      <c r="K24" s="15"/>
      <c r="L24" s="3">
        <f t="shared" si="3"/>
        <v>25</v>
      </c>
      <c r="M24" s="13">
        <f t="shared" si="4"/>
        <v>54279</v>
      </c>
      <c r="N24" s="161" t="s">
        <v>29</v>
      </c>
      <c r="O24" s="3">
        <f t="shared" si="5"/>
        <v>25</v>
      </c>
      <c r="P24" s="13">
        <f t="shared" si="6"/>
        <v>54279</v>
      </c>
      <c r="Q24" s="277">
        <v>54134</v>
      </c>
      <c r="R24" s="79"/>
      <c r="S24" s="111"/>
    </row>
    <row r="25" spans="2:20" ht="13.5" customHeight="1" thickBot="1" x14ac:dyDescent="0.2">
      <c r="C25" s="15"/>
      <c r="E25" s="17"/>
      <c r="H25" s="3">
        <v>15</v>
      </c>
      <c r="I25" s="159" t="s">
        <v>20</v>
      </c>
      <c r="J25" s="13">
        <v>8645</v>
      </c>
      <c r="K25" s="15"/>
      <c r="L25" s="14">
        <f t="shared" si="3"/>
        <v>2</v>
      </c>
      <c r="M25" s="113">
        <f t="shared" si="4"/>
        <v>48947</v>
      </c>
      <c r="N25" s="378" t="s">
        <v>6</v>
      </c>
      <c r="O25" s="14">
        <f t="shared" si="5"/>
        <v>2</v>
      </c>
      <c r="P25" s="113">
        <f t="shared" si="6"/>
        <v>48947</v>
      </c>
      <c r="Q25" s="278">
        <v>51594</v>
      </c>
      <c r="R25" s="126" t="s">
        <v>73</v>
      </c>
      <c r="S25" s="28"/>
      <c r="T25" s="28"/>
    </row>
    <row r="26" spans="2:20" ht="13.5" customHeight="1" thickTop="1" x14ac:dyDescent="0.15">
      <c r="H26" s="3">
        <v>35</v>
      </c>
      <c r="I26" s="159" t="s">
        <v>36</v>
      </c>
      <c r="J26" s="13">
        <v>7404</v>
      </c>
      <c r="K26" s="15"/>
      <c r="L26" s="114"/>
      <c r="M26" s="160">
        <f>SUM(J43-(M16+M17+M18+M19+M20+M21+M22+M23+M24+M25))</f>
        <v>346489</v>
      </c>
      <c r="N26" s="219" t="s">
        <v>45</v>
      </c>
      <c r="O26" s="115"/>
      <c r="P26" s="160">
        <f>SUM(M26)</f>
        <v>346489</v>
      </c>
      <c r="Q26" s="160"/>
      <c r="R26" s="174">
        <v>1427833</v>
      </c>
      <c r="T26" s="28"/>
    </row>
    <row r="27" spans="2:20" ht="13.5" customHeight="1" x14ac:dyDescent="0.15">
      <c r="H27" s="3">
        <v>30</v>
      </c>
      <c r="I27" s="159" t="s">
        <v>33</v>
      </c>
      <c r="J27" s="87">
        <v>7333</v>
      </c>
      <c r="K27" s="15"/>
      <c r="M27" t="s">
        <v>186</v>
      </c>
      <c r="O27" s="110"/>
      <c r="P27" s="28" t="s">
        <v>187</v>
      </c>
    </row>
    <row r="28" spans="2:20" ht="13.5" customHeight="1" x14ac:dyDescent="0.15">
      <c r="G28" s="17"/>
      <c r="H28" s="3">
        <v>12</v>
      </c>
      <c r="I28" s="159" t="s">
        <v>18</v>
      </c>
      <c r="J28" s="13">
        <v>4926</v>
      </c>
      <c r="K28" s="15"/>
      <c r="M28" s="86">
        <f t="shared" ref="M28:M37" si="7">SUM(Q3)</f>
        <v>348200</v>
      </c>
      <c r="N28" s="159" t="s">
        <v>21</v>
      </c>
      <c r="O28" s="3">
        <f>SUM(L3)</f>
        <v>17</v>
      </c>
      <c r="P28" s="86">
        <f t="shared" ref="P28:P37" si="8">SUM(Q3)</f>
        <v>348200</v>
      </c>
    </row>
    <row r="29" spans="2:20" ht="13.5" customHeight="1" x14ac:dyDescent="0.15">
      <c r="H29" s="3">
        <v>27</v>
      </c>
      <c r="I29" s="159" t="s">
        <v>31</v>
      </c>
      <c r="J29" s="136">
        <v>3965</v>
      </c>
      <c r="K29" s="15"/>
      <c r="M29" s="86">
        <f t="shared" si="7"/>
        <v>137710</v>
      </c>
      <c r="N29" s="159" t="s">
        <v>30</v>
      </c>
      <c r="O29" s="3">
        <f t="shared" ref="O29:O37" si="9">SUM(L4)</f>
        <v>26</v>
      </c>
      <c r="P29" s="86">
        <f t="shared" si="8"/>
        <v>137710</v>
      </c>
    </row>
    <row r="30" spans="2:20" ht="13.5" customHeight="1" x14ac:dyDescent="0.15">
      <c r="H30" s="3">
        <v>10</v>
      </c>
      <c r="I30" s="159" t="s">
        <v>16</v>
      </c>
      <c r="J30" s="13">
        <v>2757</v>
      </c>
      <c r="K30" s="15"/>
      <c r="M30" s="86">
        <f t="shared" si="7"/>
        <v>136136</v>
      </c>
      <c r="N30" s="159" t="s">
        <v>5</v>
      </c>
      <c r="O30" s="3">
        <f t="shared" si="9"/>
        <v>36</v>
      </c>
      <c r="P30" s="86">
        <f t="shared" si="8"/>
        <v>136136</v>
      </c>
    </row>
    <row r="31" spans="2:20" ht="13.5" customHeight="1" x14ac:dyDescent="0.15">
      <c r="H31" s="3">
        <v>39</v>
      </c>
      <c r="I31" s="159" t="s">
        <v>39</v>
      </c>
      <c r="J31" s="13">
        <v>2145</v>
      </c>
      <c r="K31" s="15"/>
      <c r="M31" s="86">
        <f t="shared" si="7"/>
        <v>91720</v>
      </c>
      <c r="N31" s="159" t="s">
        <v>0</v>
      </c>
      <c r="O31" s="3">
        <f t="shared" si="9"/>
        <v>33</v>
      </c>
      <c r="P31" s="86">
        <f t="shared" si="8"/>
        <v>91720</v>
      </c>
    </row>
    <row r="32" spans="2:20" ht="13.5" customHeight="1" x14ac:dyDescent="0.15">
      <c r="H32" s="3">
        <v>20</v>
      </c>
      <c r="I32" s="159" t="s">
        <v>24</v>
      </c>
      <c r="J32" s="13">
        <v>1836</v>
      </c>
      <c r="K32" s="15"/>
      <c r="M32" s="86">
        <f t="shared" si="7"/>
        <v>80561</v>
      </c>
      <c r="N32" s="159" t="s">
        <v>64</v>
      </c>
      <c r="O32" s="3">
        <f t="shared" si="9"/>
        <v>31</v>
      </c>
      <c r="P32" s="86">
        <f t="shared" si="8"/>
        <v>80561</v>
      </c>
      <c r="S32" s="10"/>
    </row>
    <row r="33" spans="8:21" ht="13.5" customHeight="1" x14ac:dyDescent="0.15">
      <c r="H33" s="3">
        <v>23</v>
      </c>
      <c r="I33" s="159" t="s">
        <v>27</v>
      </c>
      <c r="J33" s="136">
        <v>1599</v>
      </c>
      <c r="K33" s="15"/>
      <c r="M33" s="86">
        <f t="shared" si="7"/>
        <v>72927</v>
      </c>
      <c r="N33" s="159" t="s">
        <v>3</v>
      </c>
      <c r="O33" s="3">
        <f t="shared" si="9"/>
        <v>16</v>
      </c>
      <c r="P33" s="86">
        <f t="shared" si="8"/>
        <v>72927</v>
      </c>
      <c r="S33" s="28"/>
      <c r="T33" s="28"/>
    </row>
    <row r="34" spans="8:21" ht="13.5" customHeight="1" x14ac:dyDescent="0.15">
      <c r="H34" s="3">
        <v>4</v>
      </c>
      <c r="I34" s="159" t="s">
        <v>11</v>
      </c>
      <c r="J34" s="13">
        <v>1357</v>
      </c>
      <c r="K34" s="15"/>
      <c r="M34" s="86">
        <f t="shared" si="7"/>
        <v>62253</v>
      </c>
      <c r="N34" s="161" t="s">
        <v>2</v>
      </c>
      <c r="O34" s="3">
        <f t="shared" si="9"/>
        <v>40</v>
      </c>
      <c r="P34" s="86">
        <f t="shared" si="8"/>
        <v>62253</v>
      </c>
      <c r="S34" s="28"/>
      <c r="T34" s="28"/>
    </row>
    <row r="35" spans="8:21" ht="13.5" customHeight="1" x14ac:dyDescent="0.15">
      <c r="H35" s="3">
        <v>6</v>
      </c>
      <c r="I35" s="159" t="s">
        <v>13</v>
      </c>
      <c r="J35" s="13">
        <v>1255</v>
      </c>
      <c r="K35" s="15"/>
      <c r="M35" s="86">
        <f t="shared" si="7"/>
        <v>68465</v>
      </c>
      <c r="N35" s="159" t="s">
        <v>1</v>
      </c>
      <c r="O35" s="3">
        <f t="shared" si="9"/>
        <v>34</v>
      </c>
      <c r="P35" s="86">
        <f t="shared" si="8"/>
        <v>68465</v>
      </c>
      <c r="S35" s="28"/>
    </row>
    <row r="36" spans="8:21" ht="13.5" customHeight="1" x14ac:dyDescent="0.15">
      <c r="H36" s="3">
        <v>18</v>
      </c>
      <c r="I36" s="159" t="s">
        <v>22</v>
      </c>
      <c r="J36" s="218">
        <v>712</v>
      </c>
      <c r="K36" s="15"/>
      <c r="M36" s="86">
        <f t="shared" si="7"/>
        <v>37323</v>
      </c>
      <c r="N36" s="161" t="s">
        <v>29</v>
      </c>
      <c r="O36" s="3">
        <f t="shared" si="9"/>
        <v>25</v>
      </c>
      <c r="P36" s="86">
        <f t="shared" si="8"/>
        <v>37323</v>
      </c>
      <c r="S36" s="28"/>
    </row>
    <row r="37" spans="8:21" ht="13.5" customHeight="1" thickBot="1" x14ac:dyDescent="0.2">
      <c r="H37" s="3">
        <v>32</v>
      </c>
      <c r="I37" s="159" t="s">
        <v>35</v>
      </c>
      <c r="J37" s="13">
        <v>625</v>
      </c>
      <c r="K37" s="15"/>
      <c r="M37" s="112">
        <f t="shared" si="7"/>
        <v>43356</v>
      </c>
      <c r="N37" s="378" t="s">
        <v>6</v>
      </c>
      <c r="O37" s="14">
        <f t="shared" si="9"/>
        <v>2</v>
      </c>
      <c r="P37" s="112">
        <f t="shared" si="8"/>
        <v>43356</v>
      </c>
      <c r="S37" s="28"/>
    </row>
    <row r="38" spans="8:21" ht="13.5" customHeight="1" thickTop="1" x14ac:dyDescent="0.15">
      <c r="H38" s="3">
        <v>19</v>
      </c>
      <c r="I38" s="159" t="s">
        <v>23</v>
      </c>
      <c r="J38" s="13">
        <v>479</v>
      </c>
      <c r="K38" s="15"/>
      <c r="M38" s="343">
        <f>SUM(Q13-(Q3+Q4+Q5+Q6+Q7+Q8+Q9+Q10+Q11+Q12))</f>
        <v>373260</v>
      </c>
      <c r="N38" s="412" t="s">
        <v>189</v>
      </c>
      <c r="O38" s="345"/>
      <c r="P38" s="346">
        <f>SUM(M38)</f>
        <v>373260</v>
      </c>
      <c r="U38" s="28"/>
    </row>
    <row r="39" spans="8:21" ht="13.5" customHeight="1" x14ac:dyDescent="0.15">
      <c r="H39" s="3">
        <v>5</v>
      </c>
      <c r="I39" s="159" t="s">
        <v>12</v>
      </c>
      <c r="J39" s="87">
        <v>396</v>
      </c>
      <c r="K39" s="15"/>
      <c r="P39" s="28"/>
    </row>
    <row r="40" spans="8:21" ht="13.5" customHeight="1" x14ac:dyDescent="0.15">
      <c r="H40" s="3">
        <v>7</v>
      </c>
      <c r="I40" s="159" t="s">
        <v>14</v>
      </c>
      <c r="J40" s="13">
        <v>312</v>
      </c>
      <c r="K40" s="15"/>
    </row>
    <row r="41" spans="8:21" ht="13.5" customHeight="1" x14ac:dyDescent="0.15">
      <c r="H41" s="3">
        <v>28</v>
      </c>
      <c r="I41" s="159" t="s">
        <v>32</v>
      </c>
      <c r="J41" s="13">
        <v>221</v>
      </c>
      <c r="K41" s="15"/>
    </row>
    <row r="42" spans="8:21" ht="13.5" customHeight="1" thickBot="1" x14ac:dyDescent="0.2">
      <c r="H42" s="14">
        <v>8</v>
      </c>
      <c r="I42" s="161" t="s">
        <v>15</v>
      </c>
      <c r="J42" s="414">
        <v>0</v>
      </c>
      <c r="K42" s="15"/>
    </row>
    <row r="43" spans="8:21" ht="13.5" customHeight="1" thickTop="1" x14ac:dyDescent="0.15">
      <c r="H43" s="114"/>
      <c r="I43" s="292" t="s">
        <v>8</v>
      </c>
      <c r="J43" s="293">
        <f>SUM(J3:J42)</f>
        <v>1484320</v>
      </c>
    </row>
    <row r="44" spans="8:21" ht="13.5" customHeight="1" x14ac:dyDescent="0.15"/>
    <row r="45" spans="8:21" ht="13.5" customHeight="1" x14ac:dyDescent="0.15"/>
    <row r="46" spans="8:21" ht="13.5" customHeight="1" x14ac:dyDescent="0.15"/>
    <row r="47" spans="8:21" ht="13.5" customHeight="1" x14ac:dyDescent="0.15"/>
    <row r="48" spans="8:21" ht="13.5" customHeight="1" x14ac:dyDescent="0.15"/>
    <row r="49" spans="1:19" ht="13.5" customHeight="1" x14ac:dyDescent="0.15">
      <c r="I49" s="42"/>
      <c r="J49" s="158"/>
    </row>
    <row r="50" spans="1:19" ht="13.5" customHeight="1" x14ac:dyDescent="0.15">
      <c r="I50" s="42"/>
      <c r="J50" s="158"/>
    </row>
    <row r="51" spans="1:19" ht="13.5" customHeight="1" x14ac:dyDescent="0.15">
      <c r="I51" s="42"/>
      <c r="J51" s="223"/>
      <c r="M51" s="42"/>
      <c r="N51" s="158"/>
    </row>
    <row r="52" spans="1:19" ht="13.5" customHeight="1" x14ac:dyDescent="0.15">
      <c r="A52" s="33" t="s">
        <v>46</v>
      </c>
      <c r="B52" s="22" t="s">
        <v>9</v>
      </c>
      <c r="C52" s="8" t="s">
        <v>203</v>
      </c>
      <c r="D52" s="8" t="s">
        <v>204</v>
      </c>
      <c r="E52" s="24" t="s">
        <v>43</v>
      </c>
      <c r="F52" s="23" t="s">
        <v>42</v>
      </c>
      <c r="G52" s="8" t="s">
        <v>176</v>
      </c>
      <c r="I52" s="42"/>
      <c r="J52" s="158"/>
      <c r="N52" s="30"/>
      <c r="S52" s="387"/>
    </row>
    <row r="53" spans="1:19" ht="13.5" customHeight="1" x14ac:dyDescent="0.15">
      <c r="A53" s="9">
        <v>1</v>
      </c>
      <c r="B53" s="159" t="s">
        <v>21</v>
      </c>
      <c r="C53" s="415">
        <f>SUM(J3)</f>
        <v>384184</v>
      </c>
      <c r="D53" s="87">
        <f t="shared" ref="D53:D63" si="10">SUM(Q3)</f>
        <v>348200</v>
      </c>
      <c r="E53" s="80">
        <f t="shared" ref="E53:E62" si="11">SUM(P16/Q16*100)</f>
        <v>113.95046715111967</v>
      </c>
      <c r="F53" s="20">
        <f t="shared" ref="F53:F63" si="12">SUM(C53/D53*100)</f>
        <v>110.33429063756461</v>
      </c>
      <c r="G53" s="21"/>
      <c r="I53" s="42"/>
      <c r="J53" s="158"/>
    </row>
    <row r="54" spans="1:19" ht="13.5" customHeight="1" x14ac:dyDescent="0.15">
      <c r="A54" s="9">
        <v>2</v>
      </c>
      <c r="B54" s="159" t="s">
        <v>30</v>
      </c>
      <c r="C54" s="415">
        <f t="shared" ref="C54:C62" si="13">SUM(J4)</f>
        <v>144609</v>
      </c>
      <c r="D54" s="87">
        <f t="shared" si="10"/>
        <v>137710</v>
      </c>
      <c r="E54" s="80">
        <f t="shared" si="11"/>
        <v>102.76291385081117</v>
      </c>
      <c r="F54" s="398">
        <f t="shared" si="12"/>
        <v>105.00980320964347</v>
      </c>
      <c r="G54" s="21"/>
      <c r="M54" s="386"/>
      <c r="N54" s="17"/>
    </row>
    <row r="55" spans="1:19" ht="13.5" customHeight="1" x14ac:dyDescent="0.15">
      <c r="A55" s="9">
        <v>3</v>
      </c>
      <c r="B55" s="159" t="s">
        <v>5</v>
      </c>
      <c r="C55" s="415">
        <f t="shared" si="13"/>
        <v>121731</v>
      </c>
      <c r="D55" s="87">
        <f t="shared" si="10"/>
        <v>136136</v>
      </c>
      <c r="E55" s="80">
        <f t="shared" si="11"/>
        <v>93.750288803659714</v>
      </c>
      <c r="F55" s="20">
        <f t="shared" si="12"/>
        <v>89.418669565728393</v>
      </c>
      <c r="G55" s="21"/>
      <c r="I55" s="465"/>
      <c r="J55" s="466"/>
    </row>
    <row r="56" spans="1:19" ht="13.5" customHeight="1" x14ac:dyDescent="0.15">
      <c r="A56" s="9">
        <v>4</v>
      </c>
      <c r="B56" s="159" t="s">
        <v>0</v>
      </c>
      <c r="C56" s="415">
        <f t="shared" si="13"/>
        <v>93660</v>
      </c>
      <c r="D56" s="87">
        <f t="shared" si="10"/>
        <v>91720</v>
      </c>
      <c r="E56" s="80">
        <f t="shared" si="11"/>
        <v>111.34623615007845</v>
      </c>
      <c r="F56" s="20">
        <f t="shared" si="12"/>
        <v>102.1151330135194</v>
      </c>
      <c r="G56" s="21"/>
      <c r="I56" s="465"/>
      <c r="J56" s="466"/>
    </row>
    <row r="57" spans="1:19" ht="13.5" customHeight="1" x14ac:dyDescent="0.15">
      <c r="A57" s="9">
        <v>5</v>
      </c>
      <c r="B57" s="159" t="s">
        <v>64</v>
      </c>
      <c r="C57" s="415">
        <f t="shared" si="13"/>
        <v>88880</v>
      </c>
      <c r="D57" s="87">
        <f t="shared" si="10"/>
        <v>80561</v>
      </c>
      <c r="E57" s="80">
        <f t="shared" si="11"/>
        <v>104.3119029176349</v>
      </c>
      <c r="F57" s="20">
        <f t="shared" si="12"/>
        <v>110.32633656483905</v>
      </c>
      <c r="G57" s="21"/>
      <c r="I57" s="158"/>
      <c r="P57" s="28"/>
    </row>
    <row r="58" spans="1:19" ht="13.5" customHeight="1" x14ac:dyDescent="0.15">
      <c r="A58" s="9">
        <v>6</v>
      </c>
      <c r="B58" s="159" t="s">
        <v>3</v>
      </c>
      <c r="C58" s="415">
        <f t="shared" si="13"/>
        <v>69725</v>
      </c>
      <c r="D58" s="87">
        <f t="shared" si="10"/>
        <v>72927</v>
      </c>
      <c r="E58" s="80">
        <f t="shared" si="11"/>
        <v>101.87755698421977</v>
      </c>
      <c r="F58" s="20">
        <f t="shared" si="12"/>
        <v>95.609307938075062</v>
      </c>
      <c r="G58" s="21"/>
    </row>
    <row r="59" spans="1:19" ht="13.5" customHeight="1" x14ac:dyDescent="0.15">
      <c r="A59" s="9">
        <v>7</v>
      </c>
      <c r="B59" s="161" t="s">
        <v>2</v>
      </c>
      <c r="C59" s="415">
        <f t="shared" si="13"/>
        <v>67586</v>
      </c>
      <c r="D59" s="87">
        <f t="shared" si="10"/>
        <v>62253</v>
      </c>
      <c r="E59" s="80">
        <f t="shared" si="11"/>
        <v>99.42334284621495</v>
      </c>
      <c r="F59" s="20">
        <f t="shared" si="12"/>
        <v>108.56665542222865</v>
      </c>
      <c r="G59" s="21"/>
    </row>
    <row r="60" spans="1:19" ht="13.5" customHeight="1" x14ac:dyDescent="0.15">
      <c r="A60" s="9">
        <v>8</v>
      </c>
      <c r="B60" s="159" t="s">
        <v>1</v>
      </c>
      <c r="C60" s="415">
        <f t="shared" si="13"/>
        <v>64230</v>
      </c>
      <c r="D60" s="87">
        <f t="shared" si="10"/>
        <v>68465</v>
      </c>
      <c r="E60" s="80">
        <f t="shared" si="11"/>
        <v>101.30115921457299</v>
      </c>
      <c r="F60" s="20">
        <f t="shared" si="12"/>
        <v>93.814357701015112</v>
      </c>
      <c r="G60" s="21"/>
    </row>
    <row r="61" spans="1:19" ht="13.5" customHeight="1" x14ac:dyDescent="0.15">
      <c r="A61" s="9">
        <v>9</v>
      </c>
      <c r="B61" s="161" t="s">
        <v>29</v>
      </c>
      <c r="C61" s="415">
        <f t="shared" si="13"/>
        <v>54279</v>
      </c>
      <c r="D61" s="87">
        <f t="shared" si="10"/>
        <v>37323</v>
      </c>
      <c r="E61" s="80">
        <f t="shared" si="11"/>
        <v>100.26785384416448</v>
      </c>
      <c r="F61" s="20">
        <f t="shared" si="12"/>
        <v>145.43043163732818</v>
      </c>
      <c r="G61" s="21"/>
    </row>
    <row r="62" spans="1:19" ht="13.5" customHeight="1" thickBot="1" x14ac:dyDescent="0.2">
      <c r="A62" s="127">
        <v>10</v>
      </c>
      <c r="B62" s="378" t="s">
        <v>6</v>
      </c>
      <c r="C62" s="415">
        <f t="shared" si="13"/>
        <v>48947</v>
      </c>
      <c r="D62" s="128">
        <f t="shared" si="10"/>
        <v>43356</v>
      </c>
      <c r="E62" s="129">
        <f t="shared" si="11"/>
        <v>94.869558475791763</v>
      </c>
      <c r="F62" s="130">
        <f t="shared" si="12"/>
        <v>112.89556232124735</v>
      </c>
      <c r="G62" s="131"/>
    </row>
    <row r="63" spans="1:19" ht="13.5" customHeight="1" thickTop="1" x14ac:dyDescent="0.15">
      <c r="A63" s="114"/>
      <c r="B63" s="132" t="s">
        <v>74</v>
      </c>
      <c r="C63" s="133">
        <f>SUM(J43)</f>
        <v>1484320</v>
      </c>
      <c r="D63" s="133">
        <f t="shared" si="10"/>
        <v>1451911</v>
      </c>
      <c r="E63" s="134">
        <f>SUM(C63/R26*100)</f>
        <v>103.95613492614333</v>
      </c>
      <c r="F63" s="135">
        <f t="shared" si="12"/>
        <v>102.23216161321183</v>
      </c>
      <c r="G63" s="140">
        <v>70.900000000000006</v>
      </c>
    </row>
    <row r="64" spans="1:19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</sheetData>
  <sortState ref="H3:J42">
    <sortCondition descending="1" ref="J3:J42"/>
  </sortState>
  <mergeCells count="3">
    <mergeCell ref="A1:G1"/>
    <mergeCell ref="I55:I56"/>
    <mergeCell ref="J55:J56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17</vt:i4>
      </vt:variant>
    </vt:vector>
  </HeadingPairs>
  <TitlesOfParts>
    <vt:vector size="35" baseType="lpstr">
      <vt:lpstr>貨物動向目次</vt:lpstr>
      <vt:lpstr>1・面積、会員数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保管高</vt:lpstr>
      <vt:lpstr>東部・富士</vt:lpstr>
      <vt:lpstr>清水・静岡</vt:lpstr>
      <vt:lpstr>駿遠・西部</vt:lpstr>
      <vt:lpstr>12・東部推移 </vt:lpstr>
      <vt:lpstr>13・富士推移</vt:lpstr>
      <vt:lpstr>14・清水推移</vt:lpstr>
      <vt:lpstr>15・静岡推移 </vt:lpstr>
      <vt:lpstr>16・駿遠推移</vt:lpstr>
      <vt:lpstr>17・西部推移 </vt:lpstr>
      <vt:lpstr>'1・面積、会員数'!Print_Area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駿遠・西部!Print_Area</vt:lpstr>
      <vt:lpstr>清水・静岡!Print_Area</vt:lpstr>
      <vt:lpstr>東部・富士!Print_Area</vt:lpstr>
      <vt:lpstr>保管高!Print_Area</vt:lpstr>
    </vt:vector>
  </TitlesOfParts>
  <Company>静岡県倉庫協会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r_tsukauchi</cp:lastModifiedBy>
  <cp:lastPrinted>2023-07-06T04:16:11Z</cp:lastPrinted>
  <dcterms:created xsi:type="dcterms:W3CDTF">2004-08-12T01:21:30Z</dcterms:created>
  <dcterms:modified xsi:type="dcterms:W3CDTF">2023-07-06T06:34:05Z</dcterms:modified>
</cp:coreProperties>
</file>